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Доходы!$J$68</definedName>
    <definedName name="LAST_CELL" localSheetId="2">Источники!#REF!</definedName>
    <definedName name="LAST_CELL" localSheetId="1">Расходы!$L$106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Доходы!$A$69</definedName>
    <definedName name="REND_1" localSheetId="2">Источники!$A$31</definedName>
    <definedName name="REND_1" localSheetId="1">Расходы!$A$107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G13" i="2"/>
  <c r="G15"/>
  <c r="E26" i="3"/>
  <c r="E25"/>
  <c r="L102" i="2"/>
  <c r="K102"/>
  <c r="L101"/>
  <c r="K101"/>
  <c r="L100"/>
  <c r="K100"/>
  <c r="L99"/>
  <c r="K99"/>
  <c r="L94"/>
  <c r="K94"/>
  <c r="L93"/>
  <c r="K93"/>
  <c r="L92"/>
  <c r="K92"/>
  <c r="L91"/>
  <c r="K91"/>
  <c r="L83"/>
  <c r="K83"/>
  <c r="L82"/>
  <c r="K82"/>
  <c r="L81"/>
  <c r="K81"/>
  <c r="L76"/>
  <c r="K76"/>
  <c r="L74"/>
  <c r="K74"/>
  <c r="L72"/>
  <c r="K72"/>
  <c r="L71"/>
  <c r="K71"/>
  <c r="L70"/>
  <c r="K70"/>
  <c r="L66"/>
  <c r="K66"/>
  <c r="L54"/>
  <c r="K54"/>
  <c r="L53"/>
  <c r="K53"/>
  <c r="L52"/>
  <c r="K52"/>
  <c r="L51"/>
  <c r="K51"/>
  <c r="L50"/>
  <c r="K50"/>
  <c r="L49"/>
  <c r="K49"/>
  <c r="L45"/>
  <c r="K45"/>
  <c r="L38"/>
  <c r="K38"/>
  <c r="L31"/>
  <c r="K31"/>
  <c r="L30"/>
  <c r="K30"/>
  <c r="L27"/>
  <c r="K27"/>
  <c r="L26"/>
  <c r="K26"/>
  <c r="L25"/>
  <c r="K25"/>
  <c r="L24"/>
  <c r="K24"/>
  <c r="L22"/>
  <c r="K22"/>
  <c r="L21"/>
  <c r="K21"/>
  <c r="L20"/>
  <c r="K20"/>
  <c r="L19"/>
  <c r="K19"/>
  <c r="L16"/>
  <c r="K16"/>
  <c r="L15"/>
  <c r="K15"/>
  <c r="L13"/>
  <c r="K13"/>
  <c r="G70"/>
  <c r="G71"/>
  <c r="G66"/>
  <c r="G38"/>
  <c r="G16" l="1"/>
  <c r="G45"/>
  <c r="G74"/>
  <c r="G50"/>
  <c r="G51"/>
  <c r="G52"/>
  <c r="G21"/>
  <c r="G25"/>
  <c r="G30"/>
  <c r="G81"/>
  <c r="G82"/>
  <c r="G91"/>
  <c r="G92"/>
  <c r="G93"/>
  <c r="G99"/>
  <c r="G100"/>
  <c r="G101"/>
  <c r="G19"/>
  <c r="H12" i="3" l="1"/>
  <c r="H14"/>
  <c r="H16"/>
  <c r="H18"/>
  <c r="H19"/>
  <c r="H20"/>
  <c r="H21"/>
  <c r="H22"/>
  <c r="H23"/>
  <c r="H24"/>
  <c r="H25"/>
  <c r="H26"/>
  <c r="H27"/>
  <c r="H28"/>
  <c r="H29"/>
  <c r="H30"/>
  <c r="H3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</calcChain>
</file>

<file path=xl/sharedStrings.xml><?xml version="1.0" encoding="utf-8"?>
<sst xmlns="http://schemas.openxmlformats.org/spreadsheetml/2006/main" count="1049" uniqueCount="343">
  <si>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</si>
  <si>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</si>
  <si>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</si>
  <si>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</si>
  <si>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</si>
  <si>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</si>
  <si>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</si>
  <si>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</si>
  <si>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01.04.2021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</si>
  <si>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</si>
  <si>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</si>
  <si>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</si>
  <si>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</si>
  <si>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</si>
  <si>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</si>
  <si>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</si>
  <si>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</si>
  <si>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ТЕРНОВСКОГО СЕЛЬСКОГО ПОСЕЛЕНИЯ ШОЛОХОВСКОГО РАЙОНА РОСТОВСКОЙ ОБЛАСТИ</t>
  </si>
  <si>
    <t>Бюджет Терновского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</si>
  <si>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</si>
  <si>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</si>
  <si>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04226631</t>
  </si>
  <si>
    <t>951</t>
  </si>
  <si>
    <t>60659460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</si>
  <si>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</si>
  <si>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</si>
  <si>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</si>
  <si>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</si>
  <si>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</si>
  <si>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</si>
  <si>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</si>
  <si>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</si>
  <si>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</si>
  <si>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</si>
  <si>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</si>
  <si>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</si>
  <si>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</si>
  <si>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</si>
  <si>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</si>
  <si>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</si>
  <si>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</si>
  <si>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</si>
  <si>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</si>
  <si>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</si>
  <si>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</si>
  <si>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</si>
  <si>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</si>
  <si>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</si>
  <si>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</si>
  <si>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</si>
  <si>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</si>
  <si>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</si>
  <si>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</si>
  <si>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</si>
  <si>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</si>
  <si>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</si>
  <si>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</si>
  <si>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</si>
  <si>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</si>
  <si>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</si>
  <si>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</si>
  <si>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</si>
  <si>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</si>
  <si>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</si>
  <si>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</si>
  <si>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</si>
  <si>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</si>
  <si>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</si>
  <si>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</si>
  <si>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</si>
  <si>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</si>
  <si>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</si>
  <si>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</si>
  <si>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</si>
  <si>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</si>
  <si>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</si>
  <si>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</si>
  <si>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</si>
  <si>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</si>
  <si>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</si>
  <si>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</si>
  <si>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</si>
  <si>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</si>
  <si>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</si>
  <si>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</si>
  <si>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</si>
  <si>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</si>
  <si>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</si>
  <si>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</si>
  <si>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</si>
  <si>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</si>
  <si>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</si>
  <si>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</si>
  <si>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</si>
  <si>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</si>
  <si>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</si>
  <si>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</si>
  <si>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</si>
  <si>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</si>
  <si>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</si>
  <si>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</si>
  <si>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</si>
  <si>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</si>
  <si>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</si>
  <si>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</si>
  <si>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</si>
  <si>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</si>
  <si>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</si>
  <si>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</si>
  <si>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</si>
  <si>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</si>
  <si>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</si>
  <si>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</si>
  <si>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802 11610123010001140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</si>
  <si>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</si>
  <si>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</si>
  <si>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</si>
  <si>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</si>
  <si>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</si>
  <si>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</si>
  <si>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обеспе-ченности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</si>
  <si>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</si>
  <si>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</si>
  <si>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</si>
  <si>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</si>
  <si>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</si>
  <si>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</si>
  <si>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</si>
  <si>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</si>
  <si>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</si>
  <si>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</si>
  <si>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</si>
  <si>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</si>
  <si>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</si>
  <si>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</si>
  <si>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</si>
  <si>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</si>
  <si>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</si>
  <si>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</si>
  <si>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</si>
  <si>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</si>
  <si>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</si>
  <si>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</si>
  <si>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</si>
  <si>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</si>
  <si>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</si>
  <si>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</si>
  <si>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</si>
  <si>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</si>
  <si>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</si>
  <si>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</si>
  <si>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</si>
  <si>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</si>
  <si>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</si>
  <si>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</si>
  <si>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951 0104 0610025120 000</t>
  </si>
  <si>
    <t>Прочая закупка товаров, работ и услуг для обеспечения государственных (муниципальных) нужд</t>
  </si>
  <si>
    <t>951 0104 0610025120 244</t>
  </si>
  <si>
    <t>951 0104 0910025220 000</t>
  </si>
  <si>
    <t>951 0104 0910025220 244</t>
  </si>
  <si>
    <t>951 0104 1130000110 000</t>
  </si>
  <si>
    <t>Фонд оплаты труда государственных (муниципальных) органов</t>
  </si>
  <si>
    <t>951 0104 1130000110 121</t>
  </si>
  <si>
    <t>Иные выплаты персоналу государственных (муниципальных) органов, за исключением фонда оплаты труда</t>
  </si>
  <si>
    <t>951 0104 1130000110 122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</si>
  <si>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</si>
  <si>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951 0104 1130000110 129</t>
  </si>
  <si>
    <t>951 0104 1130000190 000</t>
  </si>
  <si>
    <t>951 0104 1130000190 244</t>
  </si>
  <si>
    <t>Закупка энергетических ресурсов</t>
  </si>
  <si>
    <t>951 0104 1130000190 247</t>
  </si>
  <si>
    <t>951 0104 1130072390 000</t>
  </si>
  <si>
    <t>951 0104 1130072390 244</t>
  </si>
  <si>
    <t>951 0104 1130085120 000</t>
  </si>
  <si>
    <t>951 0104 1130085120 540</t>
  </si>
  <si>
    <t>Обеспечение проведения выборов и референдумов</t>
  </si>
  <si>
    <t>951 0107 0000000000 000</t>
  </si>
  <si>
    <t>951 0107 1130090350 000</t>
  </si>
  <si>
    <t>Специальные расходы</t>
  </si>
  <si>
    <t>951 0107 1130090350 880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</si>
  <si>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</si>
  <si>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</si>
  <si>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</si>
  <si>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</si>
  <si>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</si>
  <si>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</si>
  <si>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</si>
  <si>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951 0113 0710025140 000</t>
  </si>
  <si>
    <t>951 0113 0710025140 244</t>
  </si>
  <si>
    <t>951 0113 0730025170 000</t>
  </si>
  <si>
    <t>951 0113 0730025170 244</t>
  </si>
  <si>
    <t>951 0113 1130025270 000</t>
  </si>
  <si>
    <t>951 0113 1130025270 244</t>
  </si>
  <si>
    <t>951 0113 1130099990 000</t>
  </si>
  <si>
    <t>951 0113 1130099990 244</t>
  </si>
  <si>
    <t>Уплата налога на имущество организаций и земельного налога</t>
  </si>
  <si>
    <t>951 0113 1130099990 851</t>
  </si>
  <si>
    <t>Уплата прочих налогов, сборов</t>
  </si>
  <si>
    <t>951 0113 1130099990 852</t>
  </si>
  <si>
    <t>Уплата иных платежей</t>
  </si>
  <si>
    <t>951 0113 1130099990 853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</si>
  <si>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</si>
  <si>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</si>
  <si>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</si>
  <si>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</si>
  <si>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951 0203 1130051180 000</t>
  </si>
  <si>
    <t>951 0203 1130051180 121</t>
  </si>
  <si>
    <t>951 0203 1130051180 129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</si>
  <si>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</si>
  <si>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</si>
  <si>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</si>
  <si>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</si>
  <si>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951 0310 0810025180 000</t>
  </si>
  <si>
    <t>951 0310 0810025180 244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</si>
  <si>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</si>
  <si>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</si>
  <si>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</si>
  <si>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</si>
  <si>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951 0409 0510085130 000</t>
  </si>
  <si>
    <t>951 0409 0510085130 244</t>
  </si>
  <si>
    <t>Другие вопросы в области национальной экономики</t>
  </si>
  <si>
    <t>951 0412 0000000000 000</t>
  </si>
  <si>
    <t>951 0412 0410025080 000</t>
  </si>
  <si>
    <t>951 0412 0410025080 244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</si>
  <si>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</si>
  <si>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</si>
  <si>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</si>
  <si>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</si>
  <si>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951 0502 0420085230 000</t>
  </si>
  <si>
    <t>951 0502 0420085230 244</t>
  </si>
  <si>
    <t>Благоустройство</t>
  </si>
  <si>
    <t>951 0503 0000000000 000</t>
  </si>
  <si>
    <t>951 0503 0410025040 000</t>
  </si>
  <si>
    <t>951 0503 0410025040 244</t>
  </si>
  <si>
    <t>951 0503 0410025040 852</t>
  </si>
  <si>
    <t>951 0503 0410025050 000</t>
  </si>
  <si>
    <t>951 0503 0410025050 244</t>
  </si>
  <si>
    <t>951 0503 0410025050 247</t>
  </si>
  <si>
    <t>951 0503 0410025060 000</t>
  </si>
  <si>
    <t>951 0503 0410025060 244</t>
  </si>
  <si>
    <t>951 0503 0410099990 000</t>
  </si>
  <si>
    <t>951 0503 0410099990 244</t>
  </si>
  <si>
    <t>Другие вопросы в области жилищно-коммунального хозяйства</t>
  </si>
  <si>
    <t>951 0505 0000000000 000</t>
  </si>
  <si>
    <t>951 0505 0410025080 000</t>
  </si>
  <si>
    <t>951 0505 0410025080 244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</si>
  <si>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</si>
  <si>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</si>
  <si>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</si>
  <si>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</si>
  <si>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951 0705 1130000190 000</t>
  </si>
  <si>
    <t>951 0705 1130000190 244</t>
  </si>
  <si>
    <t>Молодежная политика</t>
  </si>
  <si>
    <t>951 0707 0000000000 000</t>
  </si>
  <si>
    <t>951 0707 1220025310 000</t>
  </si>
  <si>
    <t>951 0707 1220025310 244</t>
  </si>
  <si>
    <t>КУЛЬТУРА, КИНЕМАТОГРАФИЯ</t>
  </si>
  <si>
    <t>951 0800 0000000000 000</t>
  </si>
  <si>
    <t>Культура</t>
  </si>
  <si>
    <t>951 0801 0000000000 000</t>
  </si>
  <si>
    <t>951 0801 0210000590 000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</si>
  <si>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</si>
  <si>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951 0801 0210000590 611</t>
  </si>
  <si>
    <t>951 0801 0210025010 000</t>
  </si>
  <si>
    <t>951 0801 0210025010 244</t>
  </si>
  <si>
    <t>951 0801 0210099990 000</t>
  </si>
  <si>
    <t>951 0801 0210099990 244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</si>
  <si>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</si>
  <si>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</si>
  <si>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</si>
  <si>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</si>
  <si>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951 1001 0110025000 000</t>
  </si>
  <si>
    <t>Пособия, компенсации и иные социальные выплаты гражданам, кроме публичных нормативных обязательств</t>
  </si>
  <si>
    <t>951 1001 0110025000 321</t>
  </si>
  <si>
    <t>ФИЗИЧЕСКАЯ КУЛЬТУРА И СПОРТ</t>
  </si>
  <si>
    <t>951 1100 0000000000 000</t>
  </si>
  <si>
    <t>Массовый спорт</t>
  </si>
  <si>
    <t>951 1102 0000000000 000</t>
  </si>
  <si>
    <t>951 1102 0310025030 000</t>
  </si>
  <si>
    <t>951 1102 0310025030 244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</si>
  <si>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</si>
  <si>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</si>
  <si>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</si>
  <si>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</si>
  <si>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</si>
  <si>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</si>
  <si>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</si>
  <si>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</si>
  <si>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</si>
  <si>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</si>
  <si>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</si>
  <si>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</si>
  <si>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</si>
  <si>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</si>
  <si>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</si>
  <si>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</si>
  <si>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</si>
  <si>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</si>
  <si>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</si>
  <si>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</si>
  <si>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</si>
  <si>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</si>
  <si>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</si>
  <si>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</si>
  <si>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</si>
  <si>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</si>
  <si>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</si>
  <si>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</si>
  <si>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</si>
  <si>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</si>
  <si>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</si>
  <si>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</si>
  <si>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</si>
  <si>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</si>
  <si>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</si>
  <si>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</si>
  <si>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</si>
  <si>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</si>
  <si>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</si>
  <si>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</si>
  <si>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</si>
  <si>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</si>
  <si>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</si>
  <si>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</si>
  <si>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</si>
  <si>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</si>
  <si>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</si>
  <si>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</si>
  <si>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</si>
  <si>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</si>
  <si>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</si>
  <si>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</si>
  <si>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</si>
  <si>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</si>
  <si>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</si>
  <si>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</si>
  <si>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</si>
  <si>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 апреля 2021 года</t>
  </si>
  <si>
    <t>Руководитель</t>
  </si>
  <si>
    <t>М.И.Лопатько</t>
  </si>
  <si>
    <t>Главный бухгалтер</t>
  </si>
  <si>
    <t>В.А. Токина</t>
  </si>
  <si>
    <t>"01"  апреля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</si>
</sst>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charset val="204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" fontId="3" fillId="0" borderId="30" xfId="0" applyNumberFormat="1" applyFont="1" applyBorder="1" applyAlignment="1" applyProtection="1">
      <alignment horizontal="right" vertical="center"/>
    </xf>
    <xf numFmtId="4" fontId="4" fillId="0" borderId="30" xfId="0" applyNumberFormat="1" applyFont="1" applyBorder="1" applyAlignment="1" applyProtection="1">
      <alignment horizontal="right" vertical="center"/>
    </xf>
    <xf numFmtId="49" fontId="3" fillId="0" borderId="30" xfId="0" applyNumberFormat="1" applyFont="1" applyBorder="1" applyAlignment="1" applyProtection="1">
      <alignment horizontal="left" vertical="center" wrapText="1"/>
    </xf>
    <xf numFmtId="49" fontId="3" fillId="0" borderId="30" xfId="0" applyNumberFormat="1" applyFont="1" applyBorder="1" applyAlignment="1" applyProtection="1">
      <alignment horizontal="center" vertical="center" wrapText="1"/>
    </xf>
    <xf numFmtId="49" fontId="4" fillId="0" borderId="30" xfId="0" applyNumberFormat="1" applyFont="1" applyBorder="1" applyAlignment="1" applyProtection="1">
      <alignment horizontal="left" vertical="center" wrapText="1"/>
    </xf>
    <xf numFmtId="49" fontId="4" fillId="0" borderId="3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showGridLines="0" workbookViewId="0">
      <selection activeCell="E74" sqref="E74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9" t="s">
        <v>0</v>
      </c>
      <c r="B1" s="49"/>
      <c r="C1" s="49"/>
      <c r="D1" s="49"/>
      <c r="E1" s="49"/>
      <c r="F1" s="49"/>
      <c r="G1" s="49"/>
      <c r="H1" s="49"/>
      <c r="I1" s="1"/>
      <c r="J1" s="1"/>
    </row>
    <row r="2" spans="1:10" ht="16.899999999999999" customHeight="1">
      <c r="A2" s="49" t="s">
        <v>1</v>
      </c>
      <c r="B2" s="49"/>
      <c r="C2" s="49"/>
      <c r="D2" s="49"/>
      <c r="E2" s="49"/>
      <c r="F2" s="49"/>
      <c r="G2" s="49"/>
      <c r="H2" s="49"/>
      <c r="I2" s="2"/>
      <c r="J2" s="3"/>
    </row>
    <row r="3" spans="1:10" ht="16.899999999999999" customHeight="1">
      <c r="A3" s="49" t="s">
        <v>2</v>
      </c>
      <c r="B3" s="49"/>
      <c r="C3" s="49"/>
      <c r="D3" s="49"/>
      <c r="E3" s="49"/>
      <c r="F3" s="49"/>
      <c r="G3" s="49"/>
      <c r="H3" s="49"/>
      <c r="I3" s="4"/>
      <c r="J3" s="5" t="s">
        <v>3</v>
      </c>
    </row>
    <row r="4" spans="1:10" ht="16.899999999999999" customHeight="1">
      <c r="A4" s="49" t="s">
        <v>4</v>
      </c>
      <c r="B4" s="49"/>
      <c r="C4" s="49"/>
      <c r="D4" s="49"/>
      <c r="E4" s="49"/>
      <c r="F4" s="49"/>
      <c r="G4" s="49"/>
      <c r="H4" s="49"/>
      <c r="I4" s="6" t="s">
        <v>5</v>
      </c>
      <c r="J4" s="7" t="s">
        <v>6</v>
      </c>
    </row>
    <row r="5" spans="1:10" ht="15">
      <c r="A5" s="50" t="s">
        <v>337</v>
      </c>
      <c r="B5" s="50"/>
      <c r="C5" s="50"/>
      <c r="D5" s="50"/>
      <c r="E5" s="50"/>
      <c r="F5" s="50"/>
      <c r="G5" s="50"/>
      <c r="H5" s="50"/>
      <c r="I5" s="9" t="s">
        <v>7</v>
      </c>
      <c r="J5" s="10" t="s">
        <v>8</v>
      </c>
    </row>
    <row r="6" spans="1:10" ht="30.75" customHeight="1">
      <c r="A6" s="57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0.75" customHeight="1">
      <c r="A7" s="57"/>
      <c r="B7" s="58" t="s">
        <v>17</v>
      </c>
      <c r="C7" s="58"/>
      <c r="D7" s="58"/>
      <c r="E7" s="58"/>
      <c r="F7" s="58"/>
      <c r="G7" s="58"/>
      <c r="H7" s="58"/>
      <c r="I7" s="9" t="s">
        <v>11</v>
      </c>
      <c r="J7" s="12" t="s">
        <v>22</v>
      </c>
    </row>
    <row r="8" spans="1:10">
      <c r="A8" s="9" t="s">
        <v>12</v>
      </c>
      <c r="B8" s="69" t="s">
        <v>18</v>
      </c>
      <c r="C8" s="69"/>
      <c r="D8" s="69"/>
      <c r="E8" s="69"/>
      <c r="F8" s="69"/>
      <c r="G8" s="69"/>
      <c r="H8" s="69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49" t="s">
        <v>16</v>
      </c>
      <c r="B11" s="49"/>
      <c r="C11" s="49"/>
      <c r="D11" s="49"/>
      <c r="E11" s="49"/>
      <c r="F11" s="49"/>
      <c r="G11" s="49"/>
      <c r="H11" s="49"/>
      <c r="I11" s="49"/>
      <c r="J11" s="16"/>
    </row>
    <row r="12" spans="1:10" ht="13.5" customHeight="1">
      <c r="A12" s="51" t="s">
        <v>24</v>
      </c>
      <c r="B12" s="54" t="s">
        <v>25</v>
      </c>
      <c r="C12" s="63" t="s">
        <v>26</v>
      </c>
      <c r="D12" s="64"/>
      <c r="E12" s="62" t="s">
        <v>27</v>
      </c>
      <c r="F12" s="80" t="s">
        <v>28</v>
      </c>
      <c r="G12" s="81"/>
      <c r="H12" s="81"/>
      <c r="I12" s="82"/>
      <c r="J12" s="72" t="s">
        <v>29</v>
      </c>
    </row>
    <row r="13" spans="1:10" ht="9.9499999999999993" customHeight="1">
      <c r="A13" s="52"/>
      <c r="B13" s="55"/>
      <c r="C13" s="65"/>
      <c r="D13" s="66"/>
      <c r="E13" s="60"/>
      <c r="F13" s="59" t="s">
        <v>30</v>
      </c>
      <c r="G13" s="59" t="s">
        <v>31</v>
      </c>
      <c r="H13" s="59" t="s">
        <v>32</v>
      </c>
      <c r="I13" s="75" t="s">
        <v>33</v>
      </c>
      <c r="J13" s="73"/>
    </row>
    <row r="14" spans="1:10" ht="9.9499999999999993" customHeight="1">
      <c r="A14" s="52"/>
      <c r="B14" s="55"/>
      <c r="C14" s="65"/>
      <c r="D14" s="66"/>
      <c r="E14" s="60"/>
      <c r="F14" s="60"/>
      <c r="G14" s="78"/>
      <c r="H14" s="78"/>
      <c r="I14" s="76"/>
      <c r="J14" s="73"/>
    </row>
    <row r="15" spans="1:10" ht="9.9499999999999993" customHeight="1">
      <c r="A15" s="52"/>
      <c r="B15" s="55"/>
      <c r="C15" s="65"/>
      <c r="D15" s="66"/>
      <c r="E15" s="60"/>
      <c r="F15" s="60"/>
      <c r="G15" s="78"/>
      <c r="H15" s="78"/>
      <c r="I15" s="76"/>
      <c r="J15" s="73"/>
    </row>
    <row r="16" spans="1:10" ht="9.9499999999999993" customHeight="1">
      <c r="A16" s="52"/>
      <c r="B16" s="55"/>
      <c r="C16" s="65"/>
      <c r="D16" s="66"/>
      <c r="E16" s="60"/>
      <c r="F16" s="60"/>
      <c r="G16" s="78"/>
      <c r="H16" s="78"/>
      <c r="I16" s="76"/>
      <c r="J16" s="73"/>
    </row>
    <row r="17" spans="1:10" ht="9.9499999999999993" customHeight="1">
      <c r="A17" s="52"/>
      <c r="B17" s="55"/>
      <c r="C17" s="65"/>
      <c r="D17" s="66"/>
      <c r="E17" s="60"/>
      <c r="F17" s="60"/>
      <c r="G17" s="78"/>
      <c r="H17" s="78"/>
      <c r="I17" s="76"/>
      <c r="J17" s="73"/>
    </row>
    <row r="18" spans="1:10" ht="19.5" customHeight="1">
      <c r="A18" s="53"/>
      <c r="B18" s="56"/>
      <c r="C18" s="67"/>
      <c r="D18" s="68"/>
      <c r="E18" s="61"/>
      <c r="F18" s="61"/>
      <c r="G18" s="79"/>
      <c r="H18" s="79"/>
      <c r="I18" s="77"/>
      <c r="J18" s="74"/>
    </row>
    <row r="19" spans="1:10" ht="14.25" customHeight="1">
      <c r="A19" s="17">
        <v>1</v>
      </c>
      <c r="B19" s="18">
        <v>2</v>
      </c>
      <c r="C19" s="83">
        <v>3</v>
      </c>
      <c r="D19" s="84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85" t="s">
        <v>43</v>
      </c>
      <c r="D20" s="86"/>
      <c r="E20" s="36">
        <v>7733800</v>
      </c>
      <c r="F20" s="36">
        <v>1771377.08</v>
      </c>
      <c r="G20" s="36" t="s">
        <v>42</v>
      </c>
      <c r="H20" s="36" t="s">
        <v>42</v>
      </c>
      <c r="I20" s="36">
        <v>1771377.08</v>
      </c>
      <c r="J20" s="36" t="s">
        <v>43</v>
      </c>
    </row>
    <row r="21" spans="1:10">
      <c r="A21" s="25" t="s">
        <v>44</v>
      </c>
      <c r="B21" s="26"/>
      <c r="C21" s="70"/>
      <c r="D21" s="71"/>
      <c r="E21" s="37"/>
      <c r="F21" s="37"/>
      <c r="G21" s="37"/>
      <c r="H21" s="37"/>
      <c r="I21" s="37"/>
      <c r="J21" s="37"/>
    </row>
    <row r="22" spans="1:10">
      <c r="A22" s="23" t="s">
        <v>46</v>
      </c>
      <c r="B22" s="24" t="s">
        <v>41</v>
      </c>
      <c r="C22" s="85" t="s">
        <v>47</v>
      </c>
      <c r="D22" s="86"/>
      <c r="E22" s="36">
        <v>1333600</v>
      </c>
      <c r="F22" s="36">
        <v>356951.73</v>
      </c>
      <c r="G22" s="36" t="s">
        <v>42</v>
      </c>
      <c r="H22" s="36" t="s">
        <v>42</v>
      </c>
      <c r="I22" s="36">
        <v>356951.73</v>
      </c>
      <c r="J22" s="36">
        <v>976648.27</v>
      </c>
    </row>
    <row r="23" spans="1:10">
      <c r="A23" s="23" t="s">
        <v>48</v>
      </c>
      <c r="B23" s="24" t="s">
        <v>41</v>
      </c>
      <c r="C23" s="85" t="s">
        <v>49</v>
      </c>
      <c r="D23" s="86"/>
      <c r="E23" s="36">
        <v>111200</v>
      </c>
      <c r="F23" s="36">
        <v>16569.84</v>
      </c>
      <c r="G23" s="36" t="s">
        <v>42</v>
      </c>
      <c r="H23" s="36" t="s">
        <v>42</v>
      </c>
      <c r="I23" s="36">
        <v>16569.84</v>
      </c>
      <c r="J23" s="36">
        <v>94630.16</v>
      </c>
    </row>
    <row r="24" spans="1:10">
      <c r="A24" s="25" t="s">
        <v>50</v>
      </c>
      <c r="B24" s="26" t="s">
        <v>41</v>
      </c>
      <c r="C24" s="70" t="s">
        <v>51</v>
      </c>
      <c r="D24" s="71"/>
      <c r="E24" s="37">
        <v>111200</v>
      </c>
      <c r="F24" s="37">
        <v>16569.84</v>
      </c>
      <c r="G24" s="37" t="s">
        <v>42</v>
      </c>
      <c r="H24" s="37" t="s">
        <v>42</v>
      </c>
      <c r="I24" s="37">
        <v>16569.84</v>
      </c>
      <c r="J24" s="37">
        <v>94630.16</v>
      </c>
    </row>
    <row r="25" spans="1:10" ht="73.900000000000006" customHeight="1">
      <c r="A25" s="27" t="s">
        <v>52</v>
      </c>
      <c r="B25" s="26" t="s">
        <v>41</v>
      </c>
      <c r="C25" s="70" t="s">
        <v>53</v>
      </c>
      <c r="D25" s="71"/>
      <c r="E25" s="37">
        <v>111200</v>
      </c>
      <c r="F25" s="37">
        <v>16569.84</v>
      </c>
      <c r="G25" s="37" t="s">
        <v>42</v>
      </c>
      <c r="H25" s="37" t="s">
        <v>42</v>
      </c>
      <c r="I25" s="37">
        <v>16569.84</v>
      </c>
      <c r="J25" s="37">
        <v>94630.16</v>
      </c>
    </row>
    <row r="26" spans="1:10" ht="110.65" customHeight="1">
      <c r="A26" s="27" t="s">
        <v>54</v>
      </c>
      <c r="B26" s="26" t="s">
        <v>41</v>
      </c>
      <c r="C26" s="70" t="s">
        <v>55</v>
      </c>
      <c r="D26" s="71"/>
      <c r="E26" s="37" t="s">
        <v>42</v>
      </c>
      <c r="F26" s="37">
        <v>16569.84</v>
      </c>
      <c r="G26" s="37" t="s">
        <v>42</v>
      </c>
      <c r="H26" s="37" t="s">
        <v>42</v>
      </c>
      <c r="I26" s="37">
        <v>16569.84</v>
      </c>
      <c r="J26" s="37" t="s">
        <v>42</v>
      </c>
    </row>
    <row r="27" spans="1:10">
      <c r="A27" s="23" t="s">
        <v>56</v>
      </c>
      <c r="B27" s="24" t="s">
        <v>41</v>
      </c>
      <c r="C27" s="85" t="s">
        <v>57</v>
      </c>
      <c r="D27" s="86"/>
      <c r="E27" s="36">
        <v>86600</v>
      </c>
      <c r="F27" s="36">
        <v>285019.59999999998</v>
      </c>
      <c r="G27" s="36" t="s">
        <v>42</v>
      </c>
      <c r="H27" s="36" t="s">
        <v>42</v>
      </c>
      <c r="I27" s="36">
        <v>285019.59999999998</v>
      </c>
      <c r="J27" s="36" t="s">
        <v>42</v>
      </c>
    </row>
    <row r="28" spans="1:10">
      <c r="A28" s="25" t="s">
        <v>58</v>
      </c>
      <c r="B28" s="26" t="s">
        <v>41</v>
      </c>
      <c r="C28" s="70" t="s">
        <v>59</v>
      </c>
      <c r="D28" s="71"/>
      <c r="E28" s="37">
        <v>86600</v>
      </c>
      <c r="F28" s="37">
        <v>285019.59999999998</v>
      </c>
      <c r="G28" s="37" t="s">
        <v>42</v>
      </c>
      <c r="H28" s="37" t="s">
        <v>42</v>
      </c>
      <c r="I28" s="37">
        <v>285019.59999999998</v>
      </c>
      <c r="J28" s="37" t="s">
        <v>42</v>
      </c>
    </row>
    <row r="29" spans="1:10">
      <c r="A29" s="25" t="s">
        <v>58</v>
      </c>
      <c r="B29" s="26" t="s">
        <v>41</v>
      </c>
      <c r="C29" s="70" t="s">
        <v>60</v>
      </c>
      <c r="D29" s="71"/>
      <c r="E29" s="37">
        <v>86600</v>
      </c>
      <c r="F29" s="37">
        <v>285019.59999999998</v>
      </c>
      <c r="G29" s="37" t="s">
        <v>42</v>
      </c>
      <c r="H29" s="37" t="s">
        <v>42</v>
      </c>
      <c r="I29" s="37">
        <v>285019.59999999998</v>
      </c>
      <c r="J29" s="37" t="s">
        <v>42</v>
      </c>
    </row>
    <row r="30" spans="1:10" ht="49.15" customHeight="1">
      <c r="A30" s="25" t="s">
        <v>61</v>
      </c>
      <c r="B30" s="26" t="s">
        <v>41</v>
      </c>
      <c r="C30" s="70" t="s">
        <v>62</v>
      </c>
      <c r="D30" s="71"/>
      <c r="E30" s="37" t="s">
        <v>42</v>
      </c>
      <c r="F30" s="37">
        <v>285019.59999999998</v>
      </c>
      <c r="G30" s="37" t="s">
        <v>42</v>
      </c>
      <c r="H30" s="37" t="s">
        <v>42</v>
      </c>
      <c r="I30" s="37">
        <v>285019.59999999998</v>
      </c>
      <c r="J30" s="37" t="s">
        <v>42</v>
      </c>
    </row>
    <row r="31" spans="1:10">
      <c r="A31" s="23" t="s">
        <v>63</v>
      </c>
      <c r="B31" s="24" t="s">
        <v>41</v>
      </c>
      <c r="C31" s="85" t="s">
        <v>64</v>
      </c>
      <c r="D31" s="86"/>
      <c r="E31" s="36">
        <v>1045000</v>
      </c>
      <c r="F31" s="36">
        <v>14502.29</v>
      </c>
      <c r="G31" s="36" t="s">
        <v>42</v>
      </c>
      <c r="H31" s="36" t="s">
        <v>42</v>
      </c>
      <c r="I31" s="36">
        <v>14502.29</v>
      </c>
      <c r="J31" s="36">
        <v>1030497.71</v>
      </c>
    </row>
    <row r="32" spans="1:10">
      <c r="A32" s="25" t="s">
        <v>65</v>
      </c>
      <c r="B32" s="26" t="s">
        <v>41</v>
      </c>
      <c r="C32" s="70" t="s">
        <v>66</v>
      </c>
      <c r="D32" s="71"/>
      <c r="E32" s="37">
        <v>34000</v>
      </c>
      <c r="F32" s="37">
        <v>831.07</v>
      </c>
      <c r="G32" s="37" t="s">
        <v>42</v>
      </c>
      <c r="H32" s="37" t="s">
        <v>42</v>
      </c>
      <c r="I32" s="37">
        <v>831.07</v>
      </c>
      <c r="J32" s="37">
        <v>33168.93</v>
      </c>
    </row>
    <row r="33" spans="1:10" ht="49.15" customHeight="1">
      <c r="A33" s="25" t="s">
        <v>67</v>
      </c>
      <c r="B33" s="26" t="s">
        <v>41</v>
      </c>
      <c r="C33" s="70" t="s">
        <v>68</v>
      </c>
      <c r="D33" s="71"/>
      <c r="E33" s="37">
        <v>34000</v>
      </c>
      <c r="F33" s="37">
        <v>831.07</v>
      </c>
      <c r="G33" s="37" t="s">
        <v>42</v>
      </c>
      <c r="H33" s="37" t="s">
        <v>42</v>
      </c>
      <c r="I33" s="37">
        <v>831.07</v>
      </c>
      <c r="J33" s="37">
        <v>33168.93</v>
      </c>
    </row>
    <row r="34" spans="1:10" ht="73.900000000000006" customHeight="1">
      <c r="A34" s="25" t="s">
        <v>69</v>
      </c>
      <c r="B34" s="26" t="s">
        <v>41</v>
      </c>
      <c r="C34" s="70" t="s">
        <v>70</v>
      </c>
      <c r="D34" s="71"/>
      <c r="E34" s="37" t="s">
        <v>42</v>
      </c>
      <c r="F34" s="37">
        <v>781</v>
      </c>
      <c r="G34" s="37" t="s">
        <v>42</v>
      </c>
      <c r="H34" s="37" t="s">
        <v>42</v>
      </c>
      <c r="I34" s="37">
        <v>781</v>
      </c>
      <c r="J34" s="37" t="s">
        <v>42</v>
      </c>
    </row>
    <row r="35" spans="1:10" ht="61.5" customHeight="1">
      <c r="A35" s="25" t="s">
        <v>71</v>
      </c>
      <c r="B35" s="26" t="s">
        <v>41</v>
      </c>
      <c r="C35" s="70" t="s">
        <v>72</v>
      </c>
      <c r="D35" s="71"/>
      <c r="E35" s="37" t="s">
        <v>42</v>
      </c>
      <c r="F35" s="37">
        <v>50.07</v>
      </c>
      <c r="G35" s="37" t="s">
        <v>42</v>
      </c>
      <c r="H35" s="37" t="s">
        <v>42</v>
      </c>
      <c r="I35" s="37">
        <v>50.07</v>
      </c>
      <c r="J35" s="37" t="s">
        <v>42</v>
      </c>
    </row>
    <row r="36" spans="1:10">
      <c r="A36" s="25" t="s">
        <v>73</v>
      </c>
      <c r="B36" s="26" t="s">
        <v>41</v>
      </c>
      <c r="C36" s="70" t="s">
        <v>74</v>
      </c>
      <c r="D36" s="71"/>
      <c r="E36" s="37">
        <v>1011000</v>
      </c>
      <c r="F36" s="37">
        <v>13671.22</v>
      </c>
      <c r="G36" s="37" t="s">
        <v>42</v>
      </c>
      <c r="H36" s="37" t="s">
        <v>42</v>
      </c>
      <c r="I36" s="37">
        <v>13671.22</v>
      </c>
      <c r="J36" s="37">
        <v>997328.78</v>
      </c>
    </row>
    <row r="37" spans="1:10">
      <c r="A37" s="25" t="s">
        <v>75</v>
      </c>
      <c r="B37" s="26" t="s">
        <v>41</v>
      </c>
      <c r="C37" s="70" t="s">
        <v>76</v>
      </c>
      <c r="D37" s="71"/>
      <c r="E37" s="37">
        <v>32000</v>
      </c>
      <c r="F37" s="37">
        <v>4572.72</v>
      </c>
      <c r="G37" s="37" t="s">
        <v>42</v>
      </c>
      <c r="H37" s="37" t="s">
        <v>42</v>
      </c>
      <c r="I37" s="37">
        <v>4572.72</v>
      </c>
      <c r="J37" s="37">
        <v>27427.279999999999</v>
      </c>
    </row>
    <row r="38" spans="1:10" ht="36.950000000000003" customHeight="1">
      <c r="A38" s="25" t="s">
        <v>77</v>
      </c>
      <c r="B38" s="26" t="s">
        <v>41</v>
      </c>
      <c r="C38" s="70" t="s">
        <v>78</v>
      </c>
      <c r="D38" s="71"/>
      <c r="E38" s="37">
        <v>32000</v>
      </c>
      <c r="F38" s="37">
        <v>4572.72</v>
      </c>
      <c r="G38" s="37" t="s">
        <v>42</v>
      </c>
      <c r="H38" s="37" t="s">
        <v>42</v>
      </c>
      <c r="I38" s="37">
        <v>4572.72</v>
      </c>
      <c r="J38" s="37">
        <v>27427.279999999999</v>
      </c>
    </row>
    <row r="39" spans="1:10" ht="61.5" customHeight="1">
      <c r="A39" s="25" t="s">
        <v>79</v>
      </c>
      <c r="B39" s="26" t="s">
        <v>41</v>
      </c>
      <c r="C39" s="70" t="s">
        <v>80</v>
      </c>
      <c r="D39" s="71"/>
      <c r="E39" s="37" t="s">
        <v>42</v>
      </c>
      <c r="F39" s="37">
        <v>4572.72</v>
      </c>
      <c r="G39" s="37" t="s">
        <v>42</v>
      </c>
      <c r="H39" s="37" t="s">
        <v>42</v>
      </c>
      <c r="I39" s="37">
        <v>4572.72</v>
      </c>
      <c r="J39" s="37" t="s">
        <v>42</v>
      </c>
    </row>
    <row r="40" spans="1:10">
      <c r="A40" s="25" t="s">
        <v>81</v>
      </c>
      <c r="B40" s="26" t="s">
        <v>41</v>
      </c>
      <c r="C40" s="70" t="s">
        <v>82</v>
      </c>
      <c r="D40" s="71"/>
      <c r="E40" s="37">
        <v>979000</v>
      </c>
      <c r="F40" s="37">
        <v>9098.5</v>
      </c>
      <c r="G40" s="37" t="s">
        <v>42</v>
      </c>
      <c r="H40" s="37" t="s">
        <v>42</v>
      </c>
      <c r="I40" s="37">
        <v>9098.5</v>
      </c>
      <c r="J40" s="37">
        <v>969901.5</v>
      </c>
    </row>
    <row r="41" spans="1:10" ht="36.950000000000003" customHeight="1">
      <c r="A41" s="25" t="s">
        <v>83</v>
      </c>
      <c r="B41" s="26" t="s">
        <v>41</v>
      </c>
      <c r="C41" s="70" t="s">
        <v>84</v>
      </c>
      <c r="D41" s="71"/>
      <c r="E41" s="37">
        <v>979000</v>
      </c>
      <c r="F41" s="37">
        <v>9098.5</v>
      </c>
      <c r="G41" s="37" t="s">
        <v>42</v>
      </c>
      <c r="H41" s="37" t="s">
        <v>42</v>
      </c>
      <c r="I41" s="37">
        <v>9098.5</v>
      </c>
      <c r="J41" s="37">
        <v>969901.5</v>
      </c>
    </row>
    <row r="42" spans="1:10" ht="61.5" customHeight="1">
      <c r="A42" s="25" t="s">
        <v>85</v>
      </c>
      <c r="B42" s="26" t="s">
        <v>41</v>
      </c>
      <c r="C42" s="70" t="s">
        <v>86</v>
      </c>
      <c r="D42" s="71"/>
      <c r="E42" s="37" t="s">
        <v>42</v>
      </c>
      <c r="F42" s="37">
        <v>9062</v>
      </c>
      <c r="G42" s="37" t="s">
        <v>42</v>
      </c>
      <c r="H42" s="37" t="s">
        <v>42</v>
      </c>
      <c r="I42" s="37">
        <v>9062</v>
      </c>
      <c r="J42" s="37" t="s">
        <v>42</v>
      </c>
    </row>
    <row r="43" spans="1:10" ht="49.15" customHeight="1">
      <c r="A43" s="25" t="s">
        <v>87</v>
      </c>
      <c r="B43" s="26" t="s">
        <v>41</v>
      </c>
      <c r="C43" s="70" t="s">
        <v>88</v>
      </c>
      <c r="D43" s="71"/>
      <c r="E43" s="37" t="s">
        <v>42</v>
      </c>
      <c r="F43" s="37">
        <v>36.5</v>
      </c>
      <c r="G43" s="37" t="s">
        <v>42</v>
      </c>
      <c r="H43" s="37" t="s">
        <v>42</v>
      </c>
      <c r="I43" s="37">
        <v>36.5</v>
      </c>
      <c r="J43" s="37" t="s">
        <v>42</v>
      </c>
    </row>
    <row r="44" spans="1:10">
      <c r="A44" s="23" t="s">
        <v>89</v>
      </c>
      <c r="B44" s="24" t="s">
        <v>41</v>
      </c>
      <c r="C44" s="85" t="s">
        <v>90</v>
      </c>
      <c r="D44" s="86"/>
      <c r="E44" s="36">
        <v>1800</v>
      </c>
      <c r="F44" s="36">
        <v>100</v>
      </c>
      <c r="G44" s="36" t="s">
        <v>42</v>
      </c>
      <c r="H44" s="36" t="s">
        <v>42</v>
      </c>
      <c r="I44" s="36">
        <v>100</v>
      </c>
      <c r="J44" s="36">
        <v>1700</v>
      </c>
    </row>
    <row r="45" spans="1:10" ht="49.15" customHeight="1">
      <c r="A45" s="25" t="s">
        <v>91</v>
      </c>
      <c r="B45" s="26" t="s">
        <v>41</v>
      </c>
      <c r="C45" s="70" t="s">
        <v>92</v>
      </c>
      <c r="D45" s="71"/>
      <c r="E45" s="37">
        <v>1800</v>
      </c>
      <c r="F45" s="37">
        <v>100</v>
      </c>
      <c r="G45" s="37" t="s">
        <v>42</v>
      </c>
      <c r="H45" s="37" t="s">
        <v>42</v>
      </c>
      <c r="I45" s="37">
        <v>100</v>
      </c>
      <c r="J45" s="37">
        <v>1700</v>
      </c>
    </row>
    <row r="46" spans="1:10" ht="73.900000000000006" customHeight="1">
      <c r="A46" s="25" t="s">
        <v>93</v>
      </c>
      <c r="B46" s="26" t="s">
        <v>41</v>
      </c>
      <c r="C46" s="70" t="s">
        <v>94</v>
      </c>
      <c r="D46" s="71"/>
      <c r="E46" s="37">
        <v>1800</v>
      </c>
      <c r="F46" s="37">
        <v>100</v>
      </c>
      <c r="G46" s="37" t="s">
        <v>42</v>
      </c>
      <c r="H46" s="37" t="s">
        <v>42</v>
      </c>
      <c r="I46" s="37">
        <v>100</v>
      </c>
      <c r="J46" s="37">
        <v>1700</v>
      </c>
    </row>
    <row r="47" spans="1:10" ht="73.900000000000006" customHeight="1">
      <c r="A47" s="25" t="s">
        <v>93</v>
      </c>
      <c r="B47" s="26" t="s">
        <v>41</v>
      </c>
      <c r="C47" s="70" t="s">
        <v>95</v>
      </c>
      <c r="D47" s="71"/>
      <c r="E47" s="37" t="s">
        <v>42</v>
      </c>
      <c r="F47" s="37">
        <v>100</v>
      </c>
      <c r="G47" s="37" t="s">
        <v>42</v>
      </c>
      <c r="H47" s="37" t="s">
        <v>42</v>
      </c>
      <c r="I47" s="37">
        <v>100</v>
      </c>
      <c r="J47" s="37" t="s">
        <v>42</v>
      </c>
    </row>
    <row r="48" spans="1:10" ht="36.950000000000003" customHeight="1">
      <c r="A48" s="23" t="s">
        <v>96</v>
      </c>
      <c r="B48" s="24" t="s">
        <v>41</v>
      </c>
      <c r="C48" s="85" t="s">
        <v>97</v>
      </c>
      <c r="D48" s="86"/>
      <c r="E48" s="36">
        <v>88000</v>
      </c>
      <c r="F48" s="36">
        <v>40760</v>
      </c>
      <c r="G48" s="36" t="s">
        <v>42</v>
      </c>
      <c r="H48" s="36" t="s">
        <v>42</v>
      </c>
      <c r="I48" s="36">
        <v>40760</v>
      </c>
      <c r="J48" s="36">
        <v>47240</v>
      </c>
    </row>
    <row r="49" spans="1:10" ht="86.1" customHeight="1">
      <c r="A49" s="27" t="s">
        <v>98</v>
      </c>
      <c r="B49" s="26" t="s">
        <v>41</v>
      </c>
      <c r="C49" s="70" t="s">
        <v>99</v>
      </c>
      <c r="D49" s="71"/>
      <c r="E49" s="37">
        <v>88000</v>
      </c>
      <c r="F49" s="37">
        <v>40760</v>
      </c>
      <c r="G49" s="37" t="s">
        <v>42</v>
      </c>
      <c r="H49" s="37" t="s">
        <v>42</v>
      </c>
      <c r="I49" s="37">
        <v>40760</v>
      </c>
      <c r="J49" s="37">
        <v>47240</v>
      </c>
    </row>
    <row r="50" spans="1:10" ht="86.1" customHeight="1">
      <c r="A50" s="27" t="s">
        <v>100</v>
      </c>
      <c r="B50" s="26" t="s">
        <v>41</v>
      </c>
      <c r="C50" s="70" t="s">
        <v>101</v>
      </c>
      <c r="D50" s="71"/>
      <c r="E50" s="37">
        <v>88000</v>
      </c>
      <c r="F50" s="37">
        <v>40760</v>
      </c>
      <c r="G50" s="37" t="s">
        <v>42</v>
      </c>
      <c r="H50" s="37" t="s">
        <v>42</v>
      </c>
      <c r="I50" s="37">
        <v>40760</v>
      </c>
      <c r="J50" s="37">
        <v>47240</v>
      </c>
    </row>
    <row r="51" spans="1:10" ht="73.900000000000006" customHeight="1">
      <c r="A51" s="25" t="s">
        <v>102</v>
      </c>
      <c r="B51" s="26" t="s">
        <v>41</v>
      </c>
      <c r="C51" s="70" t="s">
        <v>103</v>
      </c>
      <c r="D51" s="71"/>
      <c r="E51" s="37">
        <v>88000</v>
      </c>
      <c r="F51" s="37">
        <v>40760</v>
      </c>
      <c r="G51" s="37" t="s">
        <v>42</v>
      </c>
      <c r="H51" s="37" t="s">
        <v>42</v>
      </c>
      <c r="I51" s="37">
        <v>40760</v>
      </c>
      <c r="J51" s="37">
        <v>47240</v>
      </c>
    </row>
    <row r="52" spans="1:10">
      <c r="A52" s="23" t="s">
        <v>104</v>
      </c>
      <c r="B52" s="24" t="s">
        <v>41</v>
      </c>
      <c r="C52" s="85" t="s">
        <v>105</v>
      </c>
      <c r="D52" s="86"/>
      <c r="E52" s="36">
        <v>1000</v>
      </c>
      <c r="F52" s="36" t="s">
        <v>42</v>
      </c>
      <c r="G52" s="36" t="s">
        <v>42</v>
      </c>
      <c r="H52" s="36" t="s">
        <v>42</v>
      </c>
      <c r="I52" s="36" t="s">
        <v>42</v>
      </c>
      <c r="J52" s="36">
        <v>1000</v>
      </c>
    </row>
    <row r="53" spans="1:10" ht="24.6" customHeight="1">
      <c r="A53" s="25" t="s">
        <v>106</v>
      </c>
      <c r="B53" s="26" t="s">
        <v>41</v>
      </c>
      <c r="C53" s="70" t="s">
        <v>107</v>
      </c>
      <c r="D53" s="71"/>
      <c r="E53" s="37">
        <v>1000</v>
      </c>
      <c r="F53" s="37" t="s">
        <v>42</v>
      </c>
      <c r="G53" s="37" t="s">
        <v>42</v>
      </c>
      <c r="H53" s="37" t="s">
        <v>42</v>
      </c>
      <c r="I53" s="37" t="s">
        <v>42</v>
      </c>
      <c r="J53" s="37">
        <v>1000</v>
      </c>
    </row>
    <row r="54" spans="1:10" ht="73.900000000000006" customHeight="1">
      <c r="A54" s="25" t="s">
        <v>108</v>
      </c>
      <c r="B54" s="26" t="s">
        <v>41</v>
      </c>
      <c r="C54" s="70" t="s">
        <v>109</v>
      </c>
      <c r="D54" s="71"/>
      <c r="E54" s="37">
        <v>1000</v>
      </c>
      <c r="F54" s="37" t="s">
        <v>42</v>
      </c>
      <c r="G54" s="37" t="s">
        <v>42</v>
      </c>
      <c r="H54" s="37" t="s">
        <v>42</v>
      </c>
      <c r="I54" s="37" t="s">
        <v>42</v>
      </c>
      <c r="J54" s="37">
        <v>1000</v>
      </c>
    </row>
    <row r="55" spans="1:10" ht="73.900000000000006" customHeight="1">
      <c r="A55" s="25" t="s">
        <v>110</v>
      </c>
      <c r="B55" s="26" t="s">
        <v>41</v>
      </c>
      <c r="C55" s="70" t="s">
        <v>111</v>
      </c>
      <c r="D55" s="71"/>
      <c r="E55" s="37">
        <v>1000</v>
      </c>
      <c r="F55" s="37" t="s">
        <v>42</v>
      </c>
      <c r="G55" s="37" t="s">
        <v>42</v>
      </c>
      <c r="H55" s="37" t="s">
        <v>42</v>
      </c>
      <c r="I55" s="37" t="s">
        <v>42</v>
      </c>
      <c r="J55" s="37">
        <v>1000</v>
      </c>
    </row>
    <row r="56" spans="1:10" ht="86.1" customHeight="1">
      <c r="A56" s="27" t="s">
        <v>112</v>
      </c>
      <c r="B56" s="26" t="s">
        <v>41</v>
      </c>
      <c r="C56" s="70" t="s">
        <v>113</v>
      </c>
      <c r="D56" s="71"/>
      <c r="E56" s="37">
        <v>1000</v>
      </c>
      <c r="F56" s="37" t="s">
        <v>42</v>
      </c>
      <c r="G56" s="37" t="s">
        <v>42</v>
      </c>
      <c r="H56" s="37" t="s">
        <v>42</v>
      </c>
      <c r="I56" s="37" t="s">
        <v>42</v>
      </c>
      <c r="J56" s="37">
        <v>1000</v>
      </c>
    </row>
    <row r="57" spans="1:10">
      <c r="A57" s="23" t="s">
        <v>114</v>
      </c>
      <c r="B57" s="24" t="s">
        <v>41</v>
      </c>
      <c r="C57" s="85" t="s">
        <v>115</v>
      </c>
      <c r="D57" s="86"/>
      <c r="E57" s="36">
        <v>6400200</v>
      </c>
      <c r="F57" s="36">
        <v>1414425.35</v>
      </c>
      <c r="G57" s="36" t="s">
        <v>42</v>
      </c>
      <c r="H57" s="36" t="s">
        <v>42</v>
      </c>
      <c r="I57" s="36">
        <v>1414425.35</v>
      </c>
      <c r="J57" s="36">
        <v>4985774.6500000004</v>
      </c>
    </row>
    <row r="58" spans="1:10" ht="36.950000000000003" customHeight="1">
      <c r="A58" s="23" t="s">
        <v>116</v>
      </c>
      <c r="B58" s="24" t="s">
        <v>41</v>
      </c>
      <c r="C58" s="85" t="s">
        <v>117</v>
      </c>
      <c r="D58" s="86"/>
      <c r="E58" s="36">
        <v>6400200</v>
      </c>
      <c r="F58" s="36">
        <v>1414425.35</v>
      </c>
      <c r="G58" s="36" t="s">
        <v>42</v>
      </c>
      <c r="H58" s="36" t="s">
        <v>42</v>
      </c>
      <c r="I58" s="36">
        <v>1414425.35</v>
      </c>
      <c r="J58" s="36">
        <v>4985774.6500000004</v>
      </c>
    </row>
    <row r="59" spans="1:10" ht="24.6" customHeight="1">
      <c r="A59" s="25" t="s">
        <v>118</v>
      </c>
      <c r="B59" s="26" t="s">
        <v>41</v>
      </c>
      <c r="C59" s="70" t="s">
        <v>119</v>
      </c>
      <c r="D59" s="71"/>
      <c r="E59" s="37">
        <v>4692500</v>
      </c>
      <c r="F59" s="37">
        <v>1395000</v>
      </c>
      <c r="G59" s="37" t="s">
        <v>42</v>
      </c>
      <c r="H59" s="37" t="s">
        <v>42</v>
      </c>
      <c r="I59" s="37">
        <v>1395000</v>
      </c>
      <c r="J59" s="37">
        <v>3297500</v>
      </c>
    </row>
    <row r="60" spans="1:10" ht="36.950000000000003" customHeight="1">
      <c r="A60" s="25" t="s">
        <v>120</v>
      </c>
      <c r="B60" s="26" t="s">
        <v>41</v>
      </c>
      <c r="C60" s="70" t="s">
        <v>121</v>
      </c>
      <c r="D60" s="71"/>
      <c r="E60" s="37">
        <v>4692500</v>
      </c>
      <c r="F60" s="37">
        <v>1395000</v>
      </c>
      <c r="G60" s="37" t="s">
        <v>42</v>
      </c>
      <c r="H60" s="37" t="s">
        <v>42</v>
      </c>
      <c r="I60" s="37">
        <v>1395000</v>
      </c>
      <c r="J60" s="37">
        <v>3297500</v>
      </c>
    </row>
    <row r="61" spans="1:10" ht="36.950000000000003" customHeight="1">
      <c r="A61" s="25" t="s">
        <v>122</v>
      </c>
      <c r="B61" s="26" t="s">
        <v>41</v>
      </c>
      <c r="C61" s="70" t="s">
        <v>123</v>
      </c>
      <c r="D61" s="71"/>
      <c r="E61" s="37">
        <v>4692500</v>
      </c>
      <c r="F61" s="37">
        <v>1395000</v>
      </c>
      <c r="G61" s="37" t="s">
        <v>42</v>
      </c>
      <c r="H61" s="37" t="s">
        <v>42</v>
      </c>
      <c r="I61" s="37">
        <v>1395000</v>
      </c>
      <c r="J61" s="37">
        <v>3297500</v>
      </c>
    </row>
    <row r="62" spans="1:10" ht="24.6" customHeight="1">
      <c r="A62" s="25" t="s">
        <v>124</v>
      </c>
      <c r="B62" s="26" t="s">
        <v>41</v>
      </c>
      <c r="C62" s="70" t="s">
        <v>125</v>
      </c>
      <c r="D62" s="71"/>
      <c r="E62" s="37">
        <v>96300</v>
      </c>
      <c r="F62" s="37">
        <v>19425.349999999999</v>
      </c>
      <c r="G62" s="37" t="s">
        <v>42</v>
      </c>
      <c r="H62" s="37" t="s">
        <v>42</v>
      </c>
      <c r="I62" s="37">
        <v>19425.349999999999</v>
      </c>
      <c r="J62" s="37">
        <v>76874.649999999994</v>
      </c>
    </row>
    <row r="63" spans="1:10" ht="36.950000000000003" customHeight="1">
      <c r="A63" s="25" t="s">
        <v>126</v>
      </c>
      <c r="B63" s="26" t="s">
        <v>41</v>
      </c>
      <c r="C63" s="70" t="s">
        <v>127</v>
      </c>
      <c r="D63" s="71"/>
      <c r="E63" s="37">
        <v>200</v>
      </c>
      <c r="F63" s="37">
        <v>200</v>
      </c>
      <c r="G63" s="37" t="s">
        <v>42</v>
      </c>
      <c r="H63" s="37" t="s">
        <v>42</v>
      </c>
      <c r="I63" s="37">
        <v>200</v>
      </c>
      <c r="J63" s="37" t="s">
        <v>42</v>
      </c>
    </row>
    <row r="64" spans="1:10" ht="36.950000000000003" customHeight="1">
      <c r="A64" s="25" t="s">
        <v>128</v>
      </c>
      <c r="B64" s="26" t="s">
        <v>41</v>
      </c>
      <c r="C64" s="70" t="s">
        <v>129</v>
      </c>
      <c r="D64" s="71"/>
      <c r="E64" s="37">
        <v>200</v>
      </c>
      <c r="F64" s="37">
        <v>200</v>
      </c>
      <c r="G64" s="37" t="s">
        <v>42</v>
      </c>
      <c r="H64" s="37" t="s">
        <v>42</v>
      </c>
      <c r="I64" s="37">
        <v>200</v>
      </c>
      <c r="J64" s="37" t="s">
        <v>42</v>
      </c>
    </row>
    <row r="65" spans="1:10" ht="36.950000000000003" customHeight="1">
      <c r="A65" s="25" t="s">
        <v>130</v>
      </c>
      <c r="B65" s="26" t="s">
        <v>41</v>
      </c>
      <c r="C65" s="70" t="s">
        <v>131</v>
      </c>
      <c r="D65" s="71"/>
      <c r="E65" s="37">
        <v>96100</v>
      </c>
      <c r="F65" s="37">
        <v>19225.349999999999</v>
      </c>
      <c r="G65" s="37" t="s">
        <v>42</v>
      </c>
      <c r="H65" s="37" t="s">
        <v>42</v>
      </c>
      <c r="I65" s="37">
        <v>19225.349999999999</v>
      </c>
      <c r="J65" s="37">
        <v>76874.649999999994</v>
      </c>
    </row>
    <row r="66" spans="1:10" ht="49.15" customHeight="1">
      <c r="A66" s="25" t="s">
        <v>132</v>
      </c>
      <c r="B66" s="26" t="s">
        <v>41</v>
      </c>
      <c r="C66" s="70" t="s">
        <v>133</v>
      </c>
      <c r="D66" s="71"/>
      <c r="E66" s="37">
        <v>96100</v>
      </c>
      <c r="F66" s="37">
        <v>19225.349999999999</v>
      </c>
      <c r="G66" s="37" t="s">
        <v>42</v>
      </c>
      <c r="H66" s="37" t="s">
        <v>42</v>
      </c>
      <c r="I66" s="37">
        <v>19225.349999999999</v>
      </c>
      <c r="J66" s="37">
        <v>76874.649999999994</v>
      </c>
    </row>
    <row r="67" spans="1:10">
      <c r="A67" s="25" t="s">
        <v>134</v>
      </c>
      <c r="B67" s="26" t="s">
        <v>41</v>
      </c>
      <c r="C67" s="70" t="s">
        <v>135</v>
      </c>
      <c r="D67" s="71"/>
      <c r="E67" s="37">
        <v>1611400</v>
      </c>
      <c r="F67" s="37" t="s">
        <v>42</v>
      </c>
      <c r="G67" s="37" t="s">
        <v>42</v>
      </c>
      <c r="H67" s="37" t="s">
        <v>42</v>
      </c>
      <c r="I67" s="37" t="s">
        <v>42</v>
      </c>
      <c r="J67" s="37">
        <v>1611400</v>
      </c>
    </row>
    <row r="68" spans="1:10" ht="61.5" customHeight="1">
      <c r="A68" s="25" t="s">
        <v>136</v>
      </c>
      <c r="B68" s="26" t="s">
        <v>41</v>
      </c>
      <c r="C68" s="70" t="s">
        <v>137</v>
      </c>
      <c r="D68" s="71"/>
      <c r="E68" s="37">
        <v>1611400</v>
      </c>
      <c r="F68" s="37" t="s">
        <v>42</v>
      </c>
      <c r="G68" s="37" t="s">
        <v>42</v>
      </c>
      <c r="H68" s="37" t="s">
        <v>42</v>
      </c>
      <c r="I68" s="37" t="s">
        <v>42</v>
      </c>
      <c r="J68" s="37">
        <v>1611400</v>
      </c>
    </row>
    <row r="69" spans="1:10" ht="73.900000000000006" customHeight="1">
      <c r="A69" s="25" t="s">
        <v>138</v>
      </c>
      <c r="B69" s="26" t="s">
        <v>41</v>
      </c>
      <c r="C69" s="70" t="s">
        <v>139</v>
      </c>
      <c r="D69" s="71"/>
      <c r="E69" s="37">
        <v>1611400</v>
      </c>
      <c r="F69" s="37" t="s">
        <v>42</v>
      </c>
      <c r="G69" s="37" t="s">
        <v>42</v>
      </c>
      <c r="H69" s="37" t="s">
        <v>42</v>
      </c>
      <c r="I69" s="37" t="s">
        <v>42</v>
      </c>
      <c r="J69" s="37">
        <v>1611400</v>
      </c>
    </row>
  </sheetData>
  <mergeCells count="70">
    <mergeCell ref="C68:D68"/>
    <mergeCell ref="C69:D69"/>
    <mergeCell ref="C62:D62"/>
    <mergeCell ref="C63:D63"/>
    <mergeCell ref="C64:D64"/>
    <mergeCell ref="C65:D65"/>
    <mergeCell ref="C66:D66"/>
    <mergeCell ref="C67:D67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7"/>
  <sheetViews>
    <sheetView showGridLines="0" topLeftCell="A100" zoomScaleNormal="100" workbookViewId="0">
      <selection activeCell="G14" sqref="G14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140</v>
      </c>
      <c r="F2" s="6"/>
      <c r="G2" s="6"/>
      <c r="H2" s="6"/>
      <c r="I2" s="6"/>
      <c r="J2" s="6"/>
      <c r="K2" s="6" t="s">
        <v>141</v>
      </c>
      <c r="L2" s="28"/>
    </row>
    <row r="3" spans="1:12" ht="13.5" customHeight="1">
      <c r="A3" s="29"/>
      <c r="B3" s="29"/>
      <c r="C3" s="3"/>
      <c r="D3" s="3"/>
      <c r="E3" s="30"/>
      <c r="F3" s="30"/>
      <c r="G3" s="30"/>
      <c r="H3" s="30"/>
      <c r="I3" s="30"/>
      <c r="J3" s="30"/>
      <c r="K3" s="30"/>
      <c r="L3" s="3"/>
    </row>
    <row r="4" spans="1:12" ht="12.75" customHeight="1">
      <c r="A4" s="87" t="s">
        <v>24</v>
      </c>
      <c r="B4" s="54" t="s">
        <v>25</v>
      </c>
      <c r="C4" s="63" t="s">
        <v>142</v>
      </c>
      <c r="D4" s="64"/>
      <c r="E4" s="62" t="s">
        <v>27</v>
      </c>
      <c r="F4" s="62" t="s">
        <v>143</v>
      </c>
      <c r="G4" s="90" t="s">
        <v>28</v>
      </c>
      <c r="H4" s="91"/>
      <c r="I4" s="91"/>
      <c r="J4" s="92"/>
      <c r="K4" s="90" t="s">
        <v>144</v>
      </c>
      <c r="L4" s="97"/>
    </row>
    <row r="5" spans="1:12" ht="12.75" customHeight="1">
      <c r="A5" s="88"/>
      <c r="B5" s="55"/>
      <c r="C5" s="65"/>
      <c r="D5" s="66"/>
      <c r="E5" s="60"/>
      <c r="F5" s="60"/>
      <c r="G5" s="93"/>
      <c r="H5" s="94"/>
      <c r="I5" s="94"/>
      <c r="J5" s="95"/>
      <c r="K5" s="93"/>
      <c r="L5" s="98"/>
    </row>
    <row r="6" spans="1:12" ht="12.75" customHeight="1">
      <c r="A6" s="88"/>
      <c r="B6" s="55"/>
      <c r="C6" s="65"/>
      <c r="D6" s="66"/>
      <c r="E6" s="60"/>
      <c r="F6" s="60"/>
      <c r="G6" s="59" t="s">
        <v>30</v>
      </c>
      <c r="H6" s="59" t="s">
        <v>31</v>
      </c>
      <c r="I6" s="59" t="s">
        <v>32</v>
      </c>
      <c r="J6" s="75" t="s">
        <v>33</v>
      </c>
      <c r="K6" s="59" t="s">
        <v>145</v>
      </c>
      <c r="L6" s="96" t="s">
        <v>146</v>
      </c>
    </row>
    <row r="7" spans="1:12" ht="12.75" customHeight="1">
      <c r="A7" s="88"/>
      <c r="B7" s="55"/>
      <c r="C7" s="65"/>
      <c r="D7" s="66"/>
      <c r="E7" s="60"/>
      <c r="F7" s="60"/>
      <c r="G7" s="60"/>
      <c r="H7" s="78"/>
      <c r="I7" s="78"/>
      <c r="J7" s="76"/>
      <c r="K7" s="60"/>
      <c r="L7" s="73"/>
    </row>
    <row r="8" spans="1:12" ht="12.75" customHeight="1">
      <c r="A8" s="88"/>
      <c r="B8" s="55"/>
      <c r="C8" s="65"/>
      <c r="D8" s="66"/>
      <c r="E8" s="60"/>
      <c r="F8" s="60"/>
      <c r="G8" s="60"/>
      <c r="H8" s="78"/>
      <c r="I8" s="78"/>
      <c r="J8" s="76"/>
      <c r="K8" s="60"/>
      <c r="L8" s="73"/>
    </row>
    <row r="9" spans="1:12" ht="12.75" customHeight="1">
      <c r="A9" s="88"/>
      <c r="B9" s="55"/>
      <c r="C9" s="65"/>
      <c r="D9" s="66"/>
      <c r="E9" s="60"/>
      <c r="F9" s="60"/>
      <c r="G9" s="60"/>
      <c r="H9" s="78"/>
      <c r="I9" s="78"/>
      <c r="J9" s="76"/>
      <c r="K9" s="60"/>
      <c r="L9" s="73"/>
    </row>
    <row r="10" spans="1:12" ht="12.75" customHeight="1">
      <c r="A10" s="88"/>
      <c r="B10" s="55"/>
      <c r="C10" s="65"/>
      <c r="D10" s="66"/>
      <c r="E10" s="60"/>
      <c r="F10" s="60"/>
      <c r="G10" s="60"/>
      <c r="H10" s="78"/>
      <c r="I10" s="78"/>
      <c r="J10" s="76"/>
      <c r="K10" s="60"/>
      <c r="L10" s="73"/>
    </row>
    <row r="11" spans="1:12" ht="12.75" customHeight="1">
      <c r="A11" s="89"/>
      <c r="B11" s="56"/>
      <c r="C11" s="67"/>
      <c r="D11" s="68"/>
      <c r="E11" s="61"/>
      <c r="F11" s="61"/>
      <c r="G11" s="61"/>
      <c r="H11" s="79"/>
      <c r="I11" s="79"/>
      <c r="J11" s="77"/>
      <c r="K11" s="61"/>
      <c r="L11" s="74"/>
    </row>
    <row r="12" spans="1:12" ht="13.5" customHeight="1">
      <c r="A12" s="17">
        <v>1</v>
      </c>
      <c r="B12" s="18">
        <v>2</v>
      </c>
      <c r="C12" s="83">
        <v>3</v>
      </c>
      <c r="D12" s="84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1" t="s">
        <v>147</v>
      </c>
      <c r="L12" s="22" t="s">
        <v>148</v>
      </c>
    </row>
    <row r="13" spans="1:12">
      <c r="A13" s="38" t="s">
        <v>149</v>
      </c>
      <c r="B13" s="39" t="s">
        <v>150</v>
      </c>
      <c r="C13" s="85" t="s">
        <v>43</v>
      </c>
      <c r="D13" s="86"/>
      <c r="E13" s="36">
        <v>8292600</v>
      </c>
      <c r="F13" s="36">
        <v>8292600</v>
      </c>
      <c r="G13" s="36">
        <f>G15+G50+G99+G66+G81+G91</f>
        <v>1037570.81</v>
      </c>
      <c r="H13" s="36" t="s">
        <v>42</v>
      </c>
      <c r="I13" s="36" t="s">
        <v>42</v>
      </c>
      <c r="J13" s="36">
        <f>IF(IF(G13="-",0,G13)+IF(H13="-",0,H13)+IF(I13="-",0,I13)=0,"-",IF(G13="-",0,G13)+IF(H13="-",0,H13)+IF(I13="-",0,I13))</f>
        <v>1037570.81</v>
      </c>
      <c r="K13" s="36">
        <f>E13-J13</f>
        <v>7255029.1899999995</v>
      </c>
      <c r="L13" s="36">
        <f>F13-J13</f>
        <v>7255029.1899999995</v>
      </c>
    </row>
    <row r="14" spans="1:12">
      <c r="A14" s="40" t="s">
        <v>44</v>
      </c>
      <c r="B14" s="41"/>
      <c r="C14" s="70"/>
      <c r="D14" s="71"/>
      <c r="E14" s="37"/>
      <c r="F14" s="37"/>
      <c r="G14" s="37"/>
      <c r="H14" s="37"/>
      <c r="I14" s="37"/>
      <c r="J14" s="37"/>
      <c r="K14" s="37"/>
      <c r="L14" s="37"/>
    </row>
    <row r="15" spans="1:12">
      <c r="A15" s="38" t="s">
        <v>151</v>
      </c>
      <c r="B15" s="39" t="s">
        <v>150</v>
      </c>
      <c r="C15" s="85" t="s">
        <v>152</v>
      </c>
      <c r="D15" s="86"/>
      <c r="E15" s="36">
        <v>4488200</v>
      </c>
      <c r="F15" s="36">
        <v>4488200</v>
      </c>
      <c r="G15" s="36">
        <f>G16+G45</f>
        <v>764205.59000000008</v>
      </c>
      <c r="H15" s="36" t="s">
        <v>42</v>
      </c>
      <c r="I15" s="36" t="s">
        <v>42</v>
      </c>
      <c r="J15" s="36">
        <f t="shared" ref="J15:J46" si="0">IF(IF(G15="-",0,G15)+IF(H15="-",0,H15)+IF(I15="-",0,I15)=0,"-",IF(G15="-",0,G15)+IF(H15="-",0,H15)+IF(I15="-",0,I15))</f>
        <v>764205.59000000008</v>
      </c>
      <c r="K15" s="36">
        <f>E15-J15</f>
        <v>3723994.41</v>
      </c>
      <c r="L15" s="36">
        <f>F15-J15</f>
        <v>3723994.41</v>
      </c>
    </row>
    <row r="16" spans="1:12" ht="60.75" customHeight="1">
      <c r="A16" s="38" t="s">
        <v>153</v>
      </c>
      <c r="B16" s="39" t="s">
        <v>150</v>
      </c>
      <c r="C16" s="85" t="s">
        <v>154</v>
      </c>
      <c r="D16" s="86"/>
      <c r="E16" s="36">
        <v>4212000</v>
      </c>
      <c r="F16" s="36">
        <v>4212000</v>
      </c>
      <c r="G16" s="36">
        <f>G19+G21+G25+G30</f>
        <v>752205.59000000008</v>
      </c>
      <c r="H16" s="36" t="s">
        <v>42</v>
      </c>
      <c r="I16" s="36" t="s">
        <v>42</v>
      </c>
      <c r="J16" s="36">
        <f t="shared" si="0"/>
        <v>752205.59000000008</v>
      </c>
      <c r="K16" s="36">
        <f>E16-J16</f>
        <v>3459794.41</v>
      </c>
      <c r="L16" s="36">
        <f>F16-J16</f>
        <v>3459794.41</v>
      </c>
    </row>
    <row r="17" spans="1:12" ht="57" customHeight="1">
      <c r="A17" s="38" t="s">
        <v>153</v>
      </c>
      <c r="B17" s="39" t="s">
        <v>150</v>
      </c>
      <c r="C17" s="85" t="s">
        <v>155</v>
      </c>
      <c r="D17" s="86"/>
      <c r="E17" s="36">
        <v>2200</v>
      </c>
      <c r="F17" s="36">
        <v>2200</v>
      </c>
      <c r="G17" s="36" t="s">
        <v>42</v>
      </c>
      <c r="H17" s="36" t="s">
        <v>42</v>
      </c>
      <c r="I17" s="36" t="s">
        <v>42</v>
      </c>
      <c r="J17" s="36" t="str">
        <f t="shared" si="0"/>
        <v>-</v>
      </c>
      <c r="K17" s="36">
        <v>2200</v>
      </c>
      <c r="L17" s="36">
        <v>2200</v>
      </c>
    </row>
    <row r="18" spans="1:12" ht="42" customHeight="1">
      <c r="A18" s="40" t="s">
        <v>156</v>
      </c>
      <c r="B18" s="41" t="s">
        <v>150</v>
      </c>
      <c r="C18" s="70" t="s">
        <v>157</v>
      </c>
      <c r="D18" s="71"/>
      <c r="E18" s="37">
        <v>2200</v>
      </c>
      <c r="F18" s="37">
        <v>2200</v>
      </c>
      <c r="G18" s="37" t="s">
        <v>42</v>
      </c>
      <c r="H18" s="37" t="s">
        <v>42</v>
      </c>
      <c r="I18" s="37" t="s">
        <v>42</v>
      </c>
      <c r="J18" s="37" t="str">
        <f t="shared" si="0"/>
        <v>-</v>
      </c>
      <c r="K18" s="37">
        <v>2200</v>
      </c>
      <c r="L18" s="37">
        <v>2200</v>
      </c>
    </row>
    <row r="19" spans="1:12" ht="57" customHeight="1">
      <c r="A19" s="38" t="s">
        <v>153</v>
      </c>
      <c r="B19" s="39" t="s">
        <v>150</v>
      </c>
      <c r="C19" s="85" t="s">
        <v>158</v>
      </c>
      <c r="D19" s="86"/>
      <c r="E19" s="36">
        <v>10000</v>
      </c>
      <c r="F19" s="36">
        <v>10000</v>
      </c>
      <c r="G19" s="36">
        <f>G20</f>
        <v>800</v>
      </c>
      <c r="H19" s="36" t="s">
        <v>42</v>
      </c>
      <c r="I19" s="36" t="s">
        <v>42</v>
      </c>
      <c r="J19" s="36">
        <f t="shared" si="0"/>
        <v>800</v>
      </c>
      <c r="K19" s="36">
        <f>E19-J19</f>
        <v>9200</v>
      </c>
      <c r="L19" s="36">
        <f>F19-J19</f>
        <v>9200</v>
      </c>
    </row>
    <row r="20" spans="1:12" ht="36.950000000000003" customHeight="1">
      <c r="A20" s="40" t="s">
        <v>156</v>
      </c>
      <c r="B20" s="41" t="s">
        <v>150</v>
      </c>
      <c r="C20" s="70" t="s">
        <v>159</v>
      </c>
      <c r="D20" s="71"/>
      <c r="E20" s="37">
        <v>10000</v>
      </c>
      <c r="F20" s="37">
        <v>10000</v>
      </c>
      <c r="G20" s="37">
        <v>800</v>
      </c>
      <c r="H20" s="37" t="s">
        <v>42</v>
      </c>
      <c r="I20" s="37" t="s">
        <v>42</v>
      </c>
      <c r="J20" s="37">
        <f t="shared" si="0"/>
        <v>800</v>
      </c>
      <c r="K20" s="37">
        <f>E20-J20</f>
        <v>9200</v>
      </c>
      <c r="L20" s="37">
        <f>F20-J20</f>
        <v>9200</v>
      </c>
    </row>
    <row r="21" spans="1:12" ht="55.5" customHeight="1">
      <c r="A21" s="38" t="s">
        <v>153</v>
      </c>
      <c r="B21" s="39" t="s">
        <v>150</v>
      </c>
      <c r="C21" s="85" t="s">
        <v>160</v>
      </c>
      <c r="D21" s="86"/>
      <c r="E21" s="36">
        <v>3701600</v>
      </c>
      <c r="F21" s="36">
        <v>3701600</v>
      </c>
      <c r="G21" s="36">
        <f>G22+G24</f>
        <v>554275.05000000005</v>
      </c>
      <c r="H21" s="36" t="s">
        <v>42</v>
      </c>
      <c r="I21" s="36" t="s">
        <v>42</v>
      </c>
      <c r="J21" s="36">
        <f t="shared" si="0"/>
        <v>554275.05000000005</v>
      </c>
      <c r="K21" s="36">
        <f>FIO-J21</f>
        <v>3147324.95</v>
      </c>
      <c r="L21" s="36">
        <f>F21-J21</f>
        <v>3147324.95</v>
      </c>
    </row>
    <row r="22" spans="1:12" ht="32.25" customHeight="1">
      <c r="A22" s="40" t="s">
        <v>161</v>
      </c>
      <c r="B22" s="41" t="s">
        <v>150</v>
      </c>
      <c r="C22" s="70" t="s">
        <v>162</v>
      </c>
      <c r="D22" s="71"/>
      <c r="E22" s="37">
        <v>2675200</v>
      </c>
      <c r="F22" s="37">
        <v>2675200</v>
      </c>
      <c r="G22" s="37">
        <v>437210.11</v>
      </c>
      <c r="H22" s="37" t="s">
        <v>42</v>
      </c>
      <c r="I22" s="37" t="s">
        <v>42</v>
      </c>
      <c r="J22" s="37">
        <f t="shared" si="0"/>
        <v>437210.11</v>
      </c>
      <c r="K22" s="37">
        <f>E22-J22</f>
        <v>2237989.89</v>
      </c>
      <c r="L22" s="37">
        <f>F22-J22</f>
        <v>2237989.89</v>
      </c>
    </row>
    <row r="23" spans="1:12" ht="42.75" customHeight="1">
      <c r="A23" s="40" t="s">
        <v>163</v>
      </c>
      <c r="B23" s="41" t="s">
        <v>150</v>
      </c>
      <c r="C23" s="70" t="s">
        <v>164</v>
      </c>
      <c r="D23" s="71"/>
      <c r="E23" s="37">
        <v>227900</v>
      </c>
      <c r="F23" s="37">
        <v>227900</v>
      </c>
      <c r="G23" s="37" t="s">
        <v>42</v>
      </c>
      <c r="H23" s="37" t="s">
        <v>42</v>
      </c>
      <c r="I23" s="37" t="s">
        <v>42</v>
      </c>
      <c r="J23" s="37" t="str">
        <f t="shared" si="0"/>
        <v>-</v>
      </c>
      <c r="K23" s="37">
        <v>227900</v>
      </c>
      <c r="L23" s="37">
        <v>227900</v>
      </c>
    </row>
    <row r="24" spans="1:12" ht="54.75" customHeight="1">
      <c r="A24" s="40" t="s">
        <v>165</v>
      </c>
      <c r="B24" s="41" t="s">
        <v>150</v>
      </c>
      <c r="C24" s="70" t="s">
        <v>166</v>
      </c>
      <c r="D24" s="71"/>
      <c r="E24" s="37">
        <v>798500</v>
      </c>
      <c r="F24" s="37">
        <v>798500</v>
      </c>
      <c r="G24" s="37">
        <v>117064.94</v>
      </c>
      <c r="H24" s="37" t="s">
        <v>42</v>
      </c>
      <c r="I24" s="37" t="s">
        <v>42</v>
      </c>
      <c r="J24" s="37">
        <f t="shared" si="0"/>
        <v>117064.94</v>
      </c>
      <c r="K24" s="37">
        <f>E24-J24</f>
        <v>681435.06</v>
      </c>
      <c r="L24" s="37">
        <f>F24-J24</f>
        <v>681435.06</v>
      </c>
    </row>
    <row r="25" spans="1:12" ht="55.5" customHeight="1">
      <c r="A25" s="38" t="s">
        <v>153</v>
      </c>
      <c r="B25" s="39" t="s">
        <v>150</v>
      </c>
      <c r="C25" s="85" t="s">
        <v>167</v>
      </c>
      <c r="D25" s="86"/>
      <c r="E25" s="36">
        <v>486800</v>
      </c>
      <c r="F25" s="36">
        <v>486800</v>
      </c>
      <c r="G25" s="36">
        <f>G26+G27</f>
        <v>194330.54</v>
      </c>
      <c r="H25" s="36" t="s">
        <v>42</v>
      </c>
      <c r="I25" s="36" t="s">
        <v>42</v>
      </c>
      <c r="J25" s="36">
        <f t="shared" si="0"/>
        <v>194330.54</v>
      </c>
      <c r="K25" s="36">
        <f>E25-J25</f>
        <v>292469.45999999996</v>
      </c>
      <c r="L25" s="36">
        <f>F25-J25</f>
        <v>292469.45999999996</v>
      </c>
    </row>
    <row r="26" spans="1:12" ht="41.25" customHeight="1">
      <c r="A26" s="40" t="s">
        <v>156</v>
      </c>
      <c r="B26" s="41" t="s">
        <v>150</v>
      </c>
      <c r="C26" s="70" t="s">
        <v>168</v>
      </c>
      <c r="D26" s="71"/>
      <c r="E26" s="37">
        <v>472500</v>
      </c>
      <c r="F26" s="37">
        <v>472500</v>
      </c>
      <c r="G26" s="37">
        <v>188250.19</v>
      </c>
      <c r="H26" s="37" t="s">
        <v>42</v>
      </c>
      <c r="I26" s="37" t="s">
        <v>42</v>
      </c>
      <c r="J26" s="37">
        <f t="shared" si="0"/>
        <v>188250.19</v>
      </c>
      <c r="K26" s="37">
        <f>E26-J26</f>
        <v>284249.81</v>
      </c>
      <c r="L26" s="37">
        <f>F26-J26</f>
        <v>284249.81</v>
      </c>
    </row>
    <row r="27" spans="1:12">
      <c r="A27" s="40" t="s">
        <v>169</v>
      </c>
      <c r="B27" s="41" t="s">
        <v>150</v>
      </c>
      <c r="C27" s="70" t="s">
        <v>170</v>
      </c>
      <c r="D27" s="71"/>
      <c r="E27" s="37">
        <v>14300</v>
      </c>
      <c r="F27" s="37">
        <v>14300</v>
      </c>
      <c r="G27" s="37">
        <v>6080.35</v>
      </c>
      <c r="H27" s="37" t="s">
        <v>42</v>
      </c>
      <c r="I27" s="37" t="s">
        <v>42</v>
      </c>
      <c r="J27" s="37">
        <f t="shared" si="0"/>
        <v>6080.35</v>
      </c>
      <c r="K27" s="37">
        <f>E27-J27</f>
        <v>8219.65</v>
      </c>
      <c r="L27" s="37">
        <f>F27-J27</f>
        <v>8219.65</v>
      </c>
    </row>
    <row r="28" spans="1:12" ht="54.75" customHeight="1">
      <c r="A28" s="38" t="s">
        <v>153</v>
      </c>
      <c r="B28" s="39" t="s">
        <v>150</v>
      </c>
      <c r="C28" s="85" t="s">
        <v>171</v>
      </c>
      <c r="D28" s="86"/>
      <c r="E28" s="36">
        <v>200</v>
      </c>
      <c r="F28" s="36">
        <v>200</v>
      </c>
      <c r="G28" s="36" t="s">
        <v>42</v>
      </c>
      <c r="H28" s="36" t="s">
        <v>42</v>
      </c>
      <c r="I28" s="36" t="s">
        <v>42</v>
      </c>
      <c r="J28" s="36" t="str">
        <f t="shared" si="0"/>
        <v>-</v>
      </c>
      <c r="K28" s="36">
        <v>200</v>
      </c>
      <c r="L28" s="36">
        <v>200</v>
      </c>
    </row>
    <row r="29" spans="1:12" ht="39" customHeight="1">
      <c r="A29" s="40" t="s">
        <v>156</v>
      </c>
      <c r="B29" s="41" t="s">
        <v>150</v>
      </c>
      <c r="C29" s="70" t="s">
        <v>172</v>
      </c>
      <c r="D29" s="71"/>
      <c r="E29" s="37">
        <v>200</v>
      </c>
      <c r="F29" s="37">
        <v>200</v>
      </c>
      <c r="G29" s="37" t="s">
        <v>42</v>
      </c>
      <c r="H29" s="37" t="s">
        <v>42</v>
      </c>
      <c r="I29" s="37" t="s">
        <v>42</v>
      </c>
      <c r="J29" s="37" t="str">
        <f t="shared" si="0"/>
        <v>-</v>
      </c>
      <c r="K29" s="37">
        <v>200</v>
      </c>
      <c r="L29" s="37">
        <v>200</v>
      </c>
    </row>
    <row r="30" spans="1:12" ht="55.5" customHeight="1">
      <c r="A30" s="38" t="s">
        <v>153</v>
      </c>
      <c r="B30" s="39" t="s">
        <v>150</v>
      </c>
      <c r="C30" s="85" t="s">
        <v>173</v>
      </c>
      <c r="D30" s="86"/>
      <c r="E30" s="36">
        <v>11200</v>
      </c>
      <c r="F30" s="36">
        <v>11200</v>
      </c>
      <c r="G30" s="36">
        <f>G31</f>
        <v>2800</v>
      </c>
      <c r="H30" s="36" t="s">
        <v>42</v>
      </c>
      <c r="I30" s="36" t="s">
        <v>42</v>
      </c>
      <c r="J30" s="36">
        <f t="shared" si="0"/>
        <v>2800</v>
      </c>
      <c r="K30" s="36">
        <f>E30-J30</f>
        <v>8400</v>
      </c>
      <c r="L30" s="36">
        <f>F30-J30</f>
        <v>8400</v>
      </c>
    </row>
    <row r="31" spans="1:12">
      <c r="A31" s="40" t="s">
        <v>134</v>
      </c>
      <c r="B31" s="41" t="s">
        <v>150</v>
      </c>
      <c r="C31" s="70" t="s">
        <v>174</v>
      </c>
      <c r="D31" s="71"/>
      <c r="E31" s="37">
        <v>11200</v>
      </c>
      <c r="F31" s="37">
        <v>11200</v>
      </c>
      <c r="G31" s="37">
        <v>2800</v>
      </c>
      <c r="H31" s="37" t="s">
        <v>42</v>
      </c>
      <c r="I31" s="37" t="s">
        <v>42</v>
      </c>
      <c r="J31" s="37">
        <f t="shared" si="0"/>
        <v>2800</v>
      </c>
      <c r="K31" s="37">
        <f>E31-J31</f>
        <v>8400</v>
      </c>
      <c r="L31" s="37">
        <f>F31-J31</f>
        <v>8400</v>
      </c>
    </row>
    <row r="32" spans="1:12" ht="30" customHeight="1">
      <c r="A32" s="38" t="s">
        <v>175</v>
      </c>
      <c r="B32" s="39" t="s">
        <v>150</v>
      </c>
      <c r="C32" s="85" t="s">
        <v>176</v>
      </c>
      <c r="D32" s="86"/>
      <c r="E32" s="36">
        <v>222300</v>
      </c>
      <c r="F32" s="36">
        <v>222300</v>
      </c>
      <c r="G32" s="36" t="s">
        <v>42</v>
      </c>
      <c r="H32" s="36" t="s">
        <v>42</v>
      </c>
      <c r="I32" s="36" t="s">
        <v>42</v>
      </c>
      <c r="J32" s="36" t="str">
        <f t="shared" si="0"/>
        <v>-</v>
      </c>
      <c r="K32" s="36">
        <v>222300</v>
      </c>
      <c r="L32" s="36">
        <v>222300</v>
      </c>
    </row>
    <row r="33" spans="1:12" ht="28.5" customHeight="1">
      <c r="A33" s="38" t="s">
        <v>175</v>
      </c>
      <c r="B33" s="39" t="s">
        <v>150</v>
      </c>
      <c r="C33" s="85" t="s">
        <v>177</v>
      </c>
      <c r="D33" s="86"/>
      <c r="E33" s="36">
        <v>222300</v>
      </c>
      <c r="F33" s="36">
        <v>222300</v>
      </c>
      <c r="G33" s="36" t="s">
        <v>42</v>
      </c>
      <c r="H33" s="36" t="s">
        <v>42</v>
      </c>
      <c r="I33" s="36" t="s">
        <v>42</v>
      </c>
      <c r="J33" s="36" t="str">
        <f t="shared" si="0"/>
        <v>-</v>
      </c>
      <c r="K33" s="36">
        <v>222300</v>
      </c>
      <c r="L33" s="36">
        <v>222300</v>
      </c>
    </row>
    <row r="34" spans="1:12">
      <c r="A34" s="40" t="s">
        <v>178</v>
      </c>
      <c r="B34" s="41" t="s">
        <v>150</v>
      </c>
      <c r="C34" s="70" t="s">
        <v>179</v>
      </c>
      <c r="D34" s="71"/>
      <c r="E34" s="37">
        <v>222300</v>
      </c>
      <c r="F34" s="37">
        <v>222300</v>
      </c>
      <c r="G34" s="37" t="s">
        <v>42</v>
      </c>
      <c r="H34" s="37" t="s">
        <v>42</v>
      </c>
      <c r="I34" s="37" t="s">
        <v>42</v>
      </c>
      <c r="J34" s="37" t="str">
        <f t="shared" si="0"/>
        <v>-</v>
      </c>
      <c r="K34" s="37">
        <v>222300</v>
      </c>
      <c r="L34" s="37">
        <v>222300</v>
      </c>
    </row>
    <row r="35" spans="1:12">
      <c r="A35" s="38" t="s">
        <v>180</v>
      </c>
      <c r="B35" s="39" t="s">
        <v>150</v>
      </c>
      <c r="C35" s="85" t="s">
        <v>181</v>
      </c>
      <c r="D35" s="86"/>
      <c r="E35" s="36">
        <v>10000</v>
      </c>
      <c r="F35" s="36">
        <v>10000</v>
      </c>
      <c r="G35" s="36" t="s">
        <v>42</v>
      </c>
      <c r="H35" s="36" t="s">
        <v>42</v>
      </c>
      <c r="I35" s="36" t="s">
        <v>42</v>
      </c>
      <c r="J35" s="36" t="str">
        <f t="shared" si="0"/>
        <v>-</v>
      </c>
      <c r="K35" s="36">
        <v>10000</v>
      </c>
      <c r="L35" s="36">
        <v>10000</v>
      </c>
    </row>
    <row r="36" spans="1:12">
      <c r="A36" s="38" t="s">
        <v>180</v>
      </c>
      <c r="B36" s="39" t="s">
        <v>150</v>
      </c>
      <c r="C36" s="85" t="s">
        <v>182</v>
      </c>
      <c r="D36" s="86"/>
      <c r="E36" s="36">
        <v>10000</v>
      </c>
      <c r="F36" s="36">
        <v>10000</v>
      </c>
      <c r="G36" s="36" t="s">
        <v>42</v>
      </c>
      <c r="H36" s="36" t="s">
        <v>42</v>
      </c>
      <c r="I36" s="36" t="s">
        <v>42</v>
      </c>
      <c r="J36" s="36" t="str">
        <f t="shared" si="0"/>
        <v>-</v>
      </c>
      <c r="K36" s="36">
        <v>10000</v>
      </c>
      <c r="L36" s="36">
        <v>10000</v>
      </c>
    </row>
    <row r="37" spans="1:12">
      <c r="A37" s="40" t="s">
        <v>183</v>
      </c>
      <c r="B37" s="41" t="s">
        <v>150</v>
      </c>
      <c r="C37" s="70" t="s">
        <v>184</v>
      </c>
      <c r="D37" s="71"/>
      <c r="E37" s="37">
        <v>10000</v>
      </c>
      <c r="F37" s="37">
        <v>10000</v>
      </c>
      <c r="G37" s="37" t="s">
        <v>42</v>
      </c>
      <c r="H37" s="37" t="s">
        <v>42</v>
      </c>
      <c r="I37" s="37" t="s">
        <v>42</v>
      </c>
      <c r="J37" s="37" t="str">
        <f t="shared" si="0"/>
        <v>-</v>
      </c>
      <c r="K37" s="37">
        <v>10000</v>
      </c>
      <c r="L37" s="37">
        <v>10000</v>
      </c>
    </row>
    <row r="38" spans="1:12">
      <c r="A38" s="38" t="s">
        <v>185</v>
      </c>
      <c r="B38" s="39" t="s">
        <v>150</v>
      </c>
      <c r="C38" s="85" t="s">
        <v>186</v>
      </c>
      <c r="D38" s="86"/>
      <c r="E38" s="36">
        <v>43900</v>
      </c>
      <c r="F38" s="36">
        <v>43900</v>
      </c>
      <c r="G38" s="36">
        <f>G45</f>
        <v>12000</v>
      </c>
      <c r="H38" s="36" t="s">
        <v>42</v>
      </c>
      <c r="I38" s="36" t="s">
        <v>42</v>
      </c>
      <c r="J38" s="36">
        <f t="shared" si="0"/>
        <v>12000</v>
      </c>
      <c r="K38" s="36">
        <f>E38-J38</f>
        <v>31900</v>
      </c>
      <c r="L38" s="36">
        <f>F38-J38</f>
        <v>31900</v>
      </c>
    </row>
    <row r="39" spans="1:12">
      <c r="A39" s="38" t="s">
        <v>185</v>
      </c>
      <c r="B39" s="39" t="s">
        <v>150</v>
      </c>
      <c r="C39" s="85" t="s">
        <v>187</v>
      </c>
      <c r="D39" s="86"/>
      <c r="E39" s="36">
        <v>2000</v>
      </c>
      <c r="F39" s="36">
        <v>2000</v>
      </c>
      <c r="G39" s="36" t="s">
        <v>42</v>
      </c>
      <c r="H39" s="36" t="s">
        <v>42</v>
      </c>
      <c r="I39" s="36" t="s">
        <v>42</v>
      </c>
      <c r="J39" s="36" t="str">
        <f t="shared" si="0"/>
        <v>-</v>
      </c>
      <c r="K39" s="36">
        <v>2000</v>
      </c>
      <c r="L39" s="36">
        <v>2000</v>
      </c>
    </row>
    <row r="40" spans="1:12" ht="42.75" customHeight="1">
      <c r="A40" s="40" t="s">
        <v>156</v>
      </c>
      <c r="B40" s="41" t="s">
        <v>150</v>
      </c>
      <c r="C40" s="70" t="s">
        <v>188</v>
      </c>
      <c r="D40" s="71"/>
      <c r="E40" s="37">
        <v>2000</v>
      </c>
      <c r="F40" s="37">
        <v>2000</v>
      </c>
      <c r="G40" s="37" t="s">
        <v>42</v>
      </c>
      <c r="H40" s="37" t="s">
        <v>42</v>
      </c>
      <c r="I40" s="37" t="s">
        <v>42</v>
      </c>
      <c r="J40" s="37" t="str">
        <f t="shared" si="0"/>
        <v>-</v>
      </c>
      <c r="K40" s="37">
        <v>2000</v>
      </c>
      <c r="L40" s="37">
        <v>2000</v>
      </c>
    </row>
    <row r="41" spans="1:12">
      <c r="A41" s="38" t="s">
        <v>185</v>
      </c>
      <c r="B41" s="39" t="s">
        <v>150</v>
      </c>
      <c r="C41" s="85" t="s">
        <v>189</v>
      </c>
      <c r="D41" s="86"/>
      <c r="E41" s="36">
        <v>2000</v>
      </c>
      <c r="F41" s="36">
        <v>2000</v>
      </c>
      <c r="G41" s="36" t="s">
        <v>42</v>
      </c>
      <c r="H41" s="36" t="s">
        <v>42</v>
      </c>
      <c r="I41" s="36" t="s">
        <v>42</v>
      </c>
      <c r="J41" s="36" t="str">
        <f t="shared" si="0"/>
        <v>-</v>
      </c>
      <c r="K41" s="36">
        <v>2000</v>
      </c>
      <c r="L41" s="36">
        <v>2000</v>
      </c>
    </row>
    <row r="42" spans="1:12" ht="39.75" customHeight="1">
      <c r="A42" s="40" t="s">
        <v>156</v>
      </c>
      <c r="B42" s="41" t="s">
        <v>150</v>
      </c>
      <c r="C42" s="70" t="s">
        <v>190</v>
      </c>
      <c r="D42" s="71"/>
      <c r="E42" s="37">
        <v>2000</v>
      </c>
      <c r="F42" s="37">
        <v>2000</v>
      </c>
      <c r="G42" s="37" t="s">
        <v>42</v>
      </c>
      <c r="H42" s="37" t="s">
        <v>42</v>
      </c>
      <c r="I42" s="37" t="s">
        <v>42</v>
      </c>
      <c r="J42" s="37" t="str">
        <f t="shared" si="0"/>
        <v>-</v>
      </c>
      <c r="K42" s="37">
        <v>2000</v>
      </c>
      <c r="L42" s="37">
        <v>2000</v>
      </c>
    </row>
    <row r="43" spans="1:12">
      <c r="A43" s="38" t="s">
        <v>185</v>
      </c>
      <c r="B43" s="39" t="s">
        <v>150</v>
      </c>
      <c r="C43" s="85" t="s">
        <v>191</v>
      </c>
      <c r="D43" s="86"/>
      <c r="E43" s="36">
        <v>15000</v>
      </c>
      <c r="F43" s="36">
        <v>15000</v>
      </c>
      <c r="G43" s="36" t="s">
        <v>42</v>
      </c>
      <c r="H43" s="36" t="s">
        <v>42</v>
      </c>
      <c r="I43" s="36" t="s">
        <v>42</v>
      </c>
      <c r="J43" s="36" t="str">
        <f t="shared" si="0"/>
        <v>-</v>
      </c>
      <c r="K43" s="36">
        <v>15000</v>
      </c>
      <c r="L43" s="36">
        <v>15000</v>
      </c>
    </row>
    <row r="44" spans="1:12" ht="36.950000000000003" customHeight="1">
      <c r="A44" s="40" t="s">
        <v>156</v>
      </c>
      <c r="B44" s="41" t="s">
        <v>150</v>
      </c>
      <c r="C44" s="70" t="s">
        <v>192</v>
      </c>
      <c r="D44" s="71"/>
      <c r="E44" s="37">
        <v>15000</v>
      </c>
      <c r="F44" s="37">
        <v>15000</v>
      </c>
      <c r="G44" s="37" t="s">
        <v>42</v>
      </c>
      <c r="H44" s="37" t="s">
        <v>42</v>
      </c>
      <c r="I44" s="37" t="s">
        <v>42</v>
      </c>
      <c r="J44" s="37" t="str">
        <f t="shared" si="0"/>
        <v>-</v>
      </c>
      <c r="K44" s="37">
        <v>15000</v>
      </c>
      <c r="L44" s="37">
        <v>15000</v>
      </c>
    </row>
    <row r="45" spans="1:12">
      <c r="A45" s="38" t="s">
        <v>185</v>
      </c>
      <c r="B45" s="39" t="s">
        <v>150</v>
      </c>
      <c r="C45" s="85" t="s">
        <v>193</v>
      </c>
      <c r="D45" s="86"/>
      <c r="E45" s="36">
        <v>24900</v>
      </c>
      <c r="F45" s="36">
        <v>24900</v>
      </c>
      <c r="G45" s="36">
        <f>G49</f>
        <v>12000</v>
      </c>
      <c r="H45" s="36" t="s">
        <v>42</v>
      </c>
      <c r="I45" s="36" t="s">
        <v>42</v>
      </c>
      <c r="J45" s="36">
        <f t="shared" si="0"/>
        <v>12000</v>
      </c>
      <c r="K45" s="36">
        <f>E45-J45</f>
        <v>12900</v>
      </c>
      <c r="L45" s="36">
        <f>F45-J45</f>
        <v>12900</v>
      </c>
    </row>
    <row r="46" spans="1:12" ht="41.25" customHeight="1">
      <c r="A46" s="40" t="s">
        <v>156</v>
      </c>
      <c r="B46" s="41" t="s">
        <v>150</v>
      </c>
      <c r="C46" s="70" t="s">
        <v>194</v>
      </c>
      <c r="D46" s="71"/>
      <c r="E46" s="37">
        <v>3000</v>
      </c>
      <c r="F46" s="37">
        <v>3000</v>
      </c>
      <c r="G46" s="37" t="s">
        <v>42</v>
      </c>
      <c r="H46" s="37" t="s">
        <v>42</v>
      </c>
      <c r="I46" s="37" t="s">
        <v>42</v>
      </c>
      <c r="J46" s="37" t="str">
        <f t="shared" si="0"/>
        <v>-</v>
      </c>
      <c r="K46" s="37">
        <v>3000</v>
      </c>
      <c r="L46" s="37">
        <v>3000</v>
      </c>
    </row>
    <row r="47" spans="1:12" ht="29.25" customHeight="1">
      <c r="A47" s="40" t="s">
        <v>195</v>
      </c>
      <c r="B47" s="41" t="s">
        <v>150</v>
      </c>
      <c r="C47" s="70" t="s">
        <v>196</v>
      </c>
      <c r="D47" s="71"/>
      <c r="E47" s="37">
        <v>8400</v>
      </c>
      <c r="F47" s="37">
        <v>8400</v>
      </c>
      <c r="G47" s="37" t="s">
        <v>42</v>
      </c>
      <c r="H47" s="37" t="s">
        <v>42</v>
      </c>
      <c r="I47" s="37" t="s">
        <v>42</v>
      </c>
      <c r="J47" s="37" t="str">
        <f t="shared" ref="J47:J78" si="1">IF(IF(G47="-",0,G47)+IF(H47="-",0,H47)+IF(I47="-",0,I47)=0,"-",IF(G47="-",0,G47)+IF(H47="-",0,H47)+IF(I47="-",0,I47))</f>
        <v>-</v>
      </c>
      <c r="K47" s="37">
        <v>8400</v>
      </c>
      <c r="L47" s="37">
        <v>8400</v>
      </c>
    </row>
    <row r="48" spans="1:12">
      <c r="A48" s="40" t="s">
        <v>197</v>
      </c>
      <c r="B48" s="41" t="s">
        <v>150</v>
      </c>
      <c r="C48" s="70" t="s">
        <v>198</v>
      </c>
      <c r="D48" s="71"/>
      <c r="E48" s="37">
        <v>1500</v>
      </c>
      <c r="F48" s="37">
        <v>1500</v>
      </c>
      <c r="G48" s="37" t="s">
        <v>42</v>
      </c>
      <c r="H48" s="37" t="s">
        <v>42</v>
      </c>
      <c r="I48" s="37" t="s">
        <v>42</v>
      </c>
      <c r="J48" s="37" t="str">
        <f t="shared" si="1"/>
        <v>-</v>
      </c>
      <c r="K48" s="37">
        <v>1500</v>
      </c>
      <c r="L48" s="37">
        <v>1500</v>
      </c>
    </row>
    <row r="49" spans="1:12">
      <c r="A49" s="40" t="s">
        <v>199</v>
      </c>
      <c r="B49" s="41" t="s">
        <v>150</v>
      </c>
      <c r="C49" s="70" t="s">
        <v>200</v>
      </c>
      <c r="D49" s="71"/>
      <c r="E49" s="37">
        <v>12000</v>
      </c>
      <c r="F49" s="37">
        <v>12000</v>
      </c>
      <c r="G49" s="37">
        <v>12000</v>
      </c>
      <c r="H49" s="37" t="s">
        <v>42</v>
      </c>
      <c r="I49" s="37" t="s">
        <v>42</v>
      </c>
      <c r="J49" s="37">
        <f t="shared" si="1"/>
        <v>12000</v>
      </c>
      <c r="K49" s="37">
        <f t="shared" ref="K49:K54" si="2">E49-J49</f>
        <v>0</v>
      </c>
      <c r="L49" s="37">
        <f t="shared" ref="L49:L54" si="3">F49-J49</f>
        <v>0</v>
      </c>
    </row>
    <row r="50" spans="1:12">
      <c r="A50" s="38" t="s">
        <v>201</v>
      </c>
      <c r="B50" s="39" t="s">
        <v>150</v>
      </c>
      <c r="C50" s="85" t="s">
        <v>202</v>
      </c>
      <c r="D50" s="86"/>
      <c r="E50" s="36">
        <v>96100</v>
      </c>
      <c r="F50" s="36">
        <v>96100</v>
      </c>
      <c r="G50" s="36">
        <f>G51</f>
        <v>19225.349999999999</v>
      </c>
      <c r="H50" s="36" t="s">
        <v>42</v>
      </c>
      <c r="I50" s="36" t="s">
        <v>42</v>
      </c>
      <c r="J50" s="36">
        <f t="shared" si="1"/>
        <v>19225.349999999999</v>
      </c>
      <c r="K50" s="36">
        <f t="shared" si="2"/>
        <v>76874.649999999994</v>
      </c>
      <c r="L50" s="36">
        <f t="shared" si="3"/>
        <v>76874.649999999994</v>
      </c>
    </row>
    <row r="51" spans="1:12" ht="25.5">
      <c r="A51" s="38" t="s">
        <v>203</v>
      </c>
      <c r="B51" s="39" t="s">
        <v>150</v>
      </c>
      <c r="C51" s="85" t="s">
        <v>204</v>
      </c>
      <c r="D51" s="86"/>
      <c r="E51" s="36">
        <v>96100</v>
      </c>
      <c r="F51" s="36">
        <v>96100</v>
      </c>
      <c r="G51" s="36">
        <f>G52</f>
        <v>19225.349999999999</v>
      </c>
      <c r="H51" s="36" t="s">
        <v>42</v>
      </c>
      <c r="I51" s="36" t="s">
        <v>42</v>
      </c>
      <c r="J51" s="36">
        <f t="shared" si="1"/>
        <v>19225.349999999999</v>
      </c>
      <c r="K51" s="36">
        <f t="shared" si="2"/>
        <v>76874.649999999994</v>
      </c>
      <c r="L51" s="36">
        <f t="shared" si="3"/>
        <v>76874.649999999994</v>
      </c>
    </row>
    <row r="52" spans="1:12" ht="25.5">
      <c r="A52" s="38" t="s">
        <v>203</v>
      </c>
      <c r="B52" s="39" t="s">
        <v>150</v>
      </c>
      <c r="C52" s="85" t="s">
        <v>205</v>
      </c>
      <c r="D52" s="86"/>
      <c r="E52" s="36">
        <v>96100</v>
      </c>
      <c r="F52" s="36">
        <v>96100</v>
      </c>
      <c r="G52" s="36">
        <f>G53+G54</f>
        <v>19225.349999999999</v>
      </c>
      <c r="H52" s="36" t="s">
        <v>42</v>
      </c>
      <c r="I52" s="36" t="s">
        <v>42</v>
      </c>
      <c r="J52" s="36">
        <f t="shared" si="1"/>
        <v>19225.349999999999</v>
      </c>
      <c r="K52" s="36">
        <f t="shared" si="2"/>
        <v>76874.649999999994</v>
      </c>
      <c r="L52" s="36">
        <f t="shared" si="3"/>
        <v>76874.649999999994</v>
      </c>
    </row>
    <row r="53" spans="1:12" ht="32.25" customHeight="1">
      <c r="A53" s="40" t="s">
        <v>161</v>
      </c>
      <c r="B53" s="41" t="s">
        <v>150</v>
      </c>
      <c r="C53" s="70" t="s">
        <v>206</v>
      </c>
      <c r="D53" s="71"/>
      <c r="E53" s="37">
        <v>73800</v>
      </c>
      <c r="F53" s="37">
        <v>73800</v>
      </c>
      <c r="G53" s="37">
        <v>14766</v>
      </c>
      <c r="H53" s="37" t="s">
        <v>42</v>
      </c>
      <c r="I53" s="37" t="s">
        <v>42</v>
      </c>
      <c r="J53" s="37">
        <f t="shared" si="1"/>
        <v>14766</v>
      </c>
      <c r="K53" s="37">
        <f t="shared" si="2"/>
        <v>59034</v>
      </c>
      <c r="L53" s="37">
        <f t="shared" si="3"/>
        <v>59034</v>
      </c>
    </row>
    <row r="54" spans="1:12" ht="55.5" customHeight="1">
      <c r="A54" s="40" t="s">
        <v>165</v>
      </c>
      <c r="B54" s="41" t="s">
        <v>150</v>
      </c>
      <c r="C54" s="70" t="s">
        <v>207</v>
      </c>
      <c r="D54" s="71"/>
      <c r="E54" s="37">
        <v>22300</v>
      </c>
      <c r="F54" s="37">
        <v>22300</v>
      </c>
      <c r="G54" s="37">
        <v>4459.3500000000004</v>
      </c>
      <c r="H54" s="37" t="s">
        <v>42</v>
      </c>
      <c r="I54" s="37" t="s">
        <v>42</v>
      </c>
      <c r="J54" s="37">
        <f t="shared" si="1"/>
        <v>4459.3500000000004</v>
      </c>
      <c r="K54" s="37">
        <f t="shared" si="2"/>
        <v>17840.650000000001</v>
      </c>
      <c r="L54" s="37">
        <f t="shared" si="3"/>
        <v>17840.650000000001</v>
      </c>
    </row>
    <row r="55" spans="1:12" ht="31.5" customHeight="1">
      <c r="A55" s="38" t="s">
        <v>208</v>
      </c>
      <c r="B55" s="39" t="s">
        <v>150</v>
      </c>
      <c r="C55" s="85" t="s">
        <v>209</v>
      </c>
      <c r="D55" s="86"/>
      <c r="E55" s="36">
        <v>70400</v>
      </c>
      <c r="F55" s="36">
        <v>70400</v>
      </c>
      <c r="G55" s="36" t="s">
        <v>42</v>
      </c>
      <c r="H55" s="36" t="s">
        <v>42</v>
      </c>
      <c r="I55" s="36" t="s">
        <v>42</v>
      </c>
      <c r="J55" s="36" t="str">
        <f t="shared" si="1"/>
        <v>-</v>
      </c>
      <c r="K55" s="36">
        <v>70400</v>
      </c>
      <c r="L55" s="36">
        <v>70400</v>
      </c>
    </row>
    <row r="56" spans="1:12">
      <c r="A56" s="38" t="s">
        <v>210</v>
      </c>
      <c r="B56" s="39" t="s">
        <v>150</v>
      </c>
      <c r="C56" s="85" t="s">
        <v>211</v>
      </c>
      <c r="D56" s="86"/>
      <c r="E56" s="36">
        <v>70400</v>
      </c>
      <c r="F56" s="36">
        <v>70400</v>
      </c>
      <c r="G56" s="36" t="s">
        <v>42</v>
      </c>
      <c r="H56" s="36" t="s">
        <v>42</v>
      </c>
      <c r="I56" s="36" t="s">
        <v>42</v>
      </c>
      <c r="J56" s="36" t="str">
        <f t="shared" si="1"/>
        <v>-</v>
      </c>
      <c r="K56" s="36">
        <v>70400</v>
      </c>
      <c r="L56" s="36">
        <v>70400</v>
      </c>
    </row>
    <row r="57" spans="1:12">
      <c r="A57" s="38" t="s">
        <v>210</v>
      </c>
      <c r="B57" s="39" t="s">
        <v>150</v>
      </c>
      <c r="C57" s="85" t="s">
        <v>212</v>
      </c>
      <c r="D57" s="86"/>
      <c r="E57" s="36">
        <v>70400</v>
      </c>
      <c r="F57" s="36">
        <v>70400</v>
      </c>
      <c r="G57" s="36" t="s">
        <v>42</v>
      </c>
      <c r="H57" s="36" t="s">
        <v>42</v>
      </c>
      <c r="I57" s="36" t="s">
        <v>42</v>
      </c>
      <c r="J57" s="36" t="str">
        <f t="shared" si="1"/>
        <v>-</v>
      </c>
      <c r="K57" s="36">
        <v>70400</v>
      </c>
      <c r="L57" s="36">
        <v>70400</v>
      </c>
    </row>
    <row r="58" spans="1:12" ht="40.5" customHeight="1">
      <c r="A58" s="40" t="s">
        <v>156</v>
      </c>
      <c r="B58" s="41" t="s">
        <v>150</v>
      </c>
      <c r="C58" s="70" t="s">
        <v>213</v>
      </c>
      <c r="D58" s="71"/>
      <c r="E58" s="37">
        <v>70400</v>
      </c>
      <c r="F58" s="37">
        <v>70400</v>
      </c>
      <c r="G58" s="37" t="s">
        <v>42</v>
      </c>
      <c r="H58" s="37" t="s">
        <v>42</v>
      </c>
      <c r="I58" s="37" t="s">
        <v>42</v>
      </c>
      <c r="J58" s="37" t="str">
        <f t="shared" si="1"/>
        <v>-</v>
      </c>
      <c r="K58" s="37">
        <v>70400</v>
      </c>
      <c r="L58" s="37">
        <v>70400</v>
      </c>
    </row>
    <row r="59" spans="1:12">
      <c r="A59" s="38" t="s">
        <v>214</v>
      </c>
      <c r="B59" s="39" t="s">
        <v>150</v>
      </c>
      <c r="C59" s="85" t="s">
        <v>215</v>
      </c>
      <c r="D59" s="86"/>
      <c r="E59" s="36">
        <v>1576500</v>
      </c>
      <c r="F59" s="36">
        <v>1576500</v>
      </c>
      <c r="G59" s="36" t="s">
        <v>42</v>
      </c>
      <c r="H59" s="36" t="s">
        <v>42</v>
      </c>
      <c r="I59" s="36" t="s">
        <v>42</v>
      </c>
      <c r="J59" s="36" t="str">
        <f t="shared" si="1"/>
        <v>-</v>
      </c>
      <c r="K59" s="36">
        <v>1576500</v>
      </c>
      <c r="L59" s="36">
        <v>1576500</v>
      </c>
    </row>
    <row r="60" spans="1:12">
      <c r="A60" s="38" t="s">
        <v>216</v>
      </c>
      <c r="B60" s="39" t="s">
        <v>150</v>
      </c>
      <c r="C60" s="85" t="s">
        <v>217</v>
      </c>
      <c r="D60" s="86"/>
      <c r="E60" s="36">
        <v>1561400</v>
      </c>
      <c r="F60" s="36">
        <v>1561400</v>
      </c>
      <c r="G60" s="36" t="s">
        <v>42</v>
      </c>
      <c r="H60" s="36" t="s">
        <v>42</v>
      </c>
      <c r="I60" s="36" t="s">
        <v>42</v>
      </c>
      <c r="J60" s="36" t="str">
        <f t="shared" si="1"/>
        <v>-</v>
      </c>
      <c r="K60" s="36">
        <v>1561400</v>
      </c>
      <c r="L60" s="36">
        <v>1561400</v>
      </c>
    </row>
    <row r="61" spans="1:12">
      <c r="A61" s="38" t="s">
        <v>216</v>
      </c>
      <c r="B61" s="39" t="s">
        <v>150</v>
      </c>
      <c r="C61" s="85" t="s">
        <v>218</v>
      </c>
      <c r="D61" s="86"/>
      <c r="E61" s="36">
        <v>1561400</v>
      </c>
      <c r="F61" s="36">
        <v>1561400</v>
      </c>
      <c r="G61" s="36" t="s">
        <v>42</v>
      </c>
      <c r="H61" s="36" t="s">
        <v>42</v>
      </c>
      <c r="I61" s="36" t="s">
        <v>42</v>
      </c>
      <c r="J61" s="36" t="str">
        <f t="shared" si="1"/>
        <v>-</v>
      </c>
      <c r="K61" s="36">
        <v>1561400</v>
      </c>
      <c r="L61" s="36">
        <v>1561400</v>
      </c>
    </row>
    <row r="62" spans="1:12" ht="36.950000000000003" customHeight="1">
      <c r="A62" s="40" t="s">
        <v>156</v>
      </c>
      <c r="B62" s="41" t="s">
        <v>150</v>
      </c>
      <c r="C62" s="70" t="s">
        <v>219</v>
      </c>
      <c r="D62" s="71"/>
      <c r="E62" s="37">
        <v>1561400</v>
      </c>
      <c r="F62" s="37">
        <v>1561400</v>
      </c>
      <c r="G62" s="37" t="s">
        <v>42</v>
      </c>
      <c r="H62" s="37" t="s">
        <v>42</v>
      </c>
      <c r="I62" s="37" t="s">
        <v>42</v>
      </c>
      <c r="J62" s="37" t="str">
        <f t="shared" si="1"/>
        <v>-</v>
      </c>
      <c r="K62" s="37">
        <v>1561400</v>
      </c>
      <c r="L62" s="37">
        <v>1561400</v>
      </c>
    </row>
    <row r="63" spans="1:12" ht="24.6" customHeight="1">
      <c r="A63" s="38" t="s">
        <v>220</v>
      </c>
      <c r="B63" s="39" t="s">
        <v>150</v>
      </c>
      <c r="C63" s="85" t="s">
        <v>221</v>
      </c>
      <c r="D63" s="86"/>
      <c r="E63" s="36">
        <v>15100</v>
      </c>
      <c r="F63" s="36">
        <v>15100</v>
      </c>
      <c r="G63" s="36" t="s">
        <v>42</v>
      </c>
      <c r="H63" s="36" t="s">
        <v>42</v>
      </c>
      <c r="I63" s="36" t="s">
        <v>42</v>
      </c>
      <c r="J63" s="36" t="str">
        <f t="shared" si="1"/>
        <v>-</v>
      </c>
      <c r="K63" s="36">
        <v>15100</v>
      </c>
      <c r="L63" s="36">
        <v>15100</v>
      </c>
    </row>
    <row r="64" spans="1:12" ht="24.6" customHeight="1">
      <c r="A64" s="38" t="s">
        <v>220</v>
      </c>
      <c r="B64" s="39" t="s">
        <v>150</v>
      </c>
      <c r="C64" s="85" t="s">
        <v>222</v>
      </c>
      <c r="D64" s="86"/>
      <c r="E64" s="36">
        <v>15100</v>
      </c>
      <c r="F64" s="36">
        <v>15100</v>
      </c>
      <c r="G64" s="36" t="s">
        <v>42</v>
      </c>
      <c r="H64" s="36" t="s">
        <v>42</v>
      </c>
      <c r="I64" s="36" t="s">
        <v>42</v>
      </c>
      <c r="J64" s="36" t="str">
        <f t="shared" si="1"/>
        <v>-</v>
      </c>
      <c r="K64" s="36">
        <v>15100</v>
      </c>
      <c r="L64" s="36">
        <v>15100</v>
      </c>
    </row>
    <row r="65" spans="1:12" ht="42" customHeight="1">
      <c r="A65" s="40" t="s">
        <v>156</v>
      </c>
      <c r="B65" s="41" t="s">
        <v>150</v>
      </c>
      <c r="C65" s="70" t="s">
        <v>223</v>
      </c>
      <c r="D65" s="71"/>
      <c r="E65" s="37">
        <v>15100</v>
      </c>
      <c r="F65" s="37">
        <v>15100</v>
      </c>
      <c r="G65" s="37" t="s">
        <v>42</v>
      </c>
      <c r="H65" s="37" t="s">
        <v>42</v>
      </c>
      <c r="I65" s="37" t="s">
        <v>42</v>
      </c>
      <c r="J65" s="37" t="str">
        <f t="shared" si="1"/>
        <v>-</v>
      </c>
      <c r="K65" s="37">
        <v>15100</v>
      </c>
      <c r="L65" s="37">
        <v>15100</v>
      </c>
    </row>
    <row r="66" spans="1:12">
      <c r="A66" s="38" t="s">
        <v>224</v>
      </c>
      <c r="B66" s="39" t="s">
        <v>150</v>
      </c>
      <c r="C66" s="85" t="s">
        <v>225</v>
      </c>
      <c r="D66" s="86"/>
      <c r="E66" s="36">
        <v>385700</v>
      </c>
      <c r="F66" s="36">
        <v>385700</v>
      </c>
      <c r="G66" s="36">
        <f>G70</f>
        <v>46150.91</v>
      </c>
      <c r="H66" s="36" t="s">
        <v>42</v>
      </c>
      <c r="I66" s="36" t="s">
        <v>42</v>
      </c>
      <c r="J66" s="36">
        <f t="shared" si="1"/>
        <v>46150.91</v>
      </c>
      <c r="K66" s="36">
        <f>E66-J66</f>
        <v>339549.08999999997</v>
      </c>
      <c r="L66" s="36">
        <f>F66-J66</f>
        <v>339549.08999999997</v>
      </c>
    </row>
    <row r="67" spans="1:12">
      <c r="A67" s="38" t="s">
        <v>226</v>
      </c>
      <c r="B67" s="39" t="s">
        <v>150</v>
      </c>
      <c r="C67" s="85" t="s">
        <v>227</v>
      </c>
      <c r="D67" s="86"/>
      <c r="E67" s="36">
        <v>50000</v>
      </c>
      <c r="F67" s="36">
        <v>50000</v>
      </c>
      <c r="G67" s="36" t="s">
        <v>42</v>
      </c>
      <c r="H67" s="36" t="s">
        <v>42</v>
      </c>
      <c r="I67" s="36" t="s">
        <v>42</v>
      </c>
      <c r="J67" s="36" t="str">
        <f t="shared" si="1"/>
        <v>-</v>
      </c>
      <c r="K67" s="36">
        <v>50000</v>
      </c>
      <c r="L67" s="36">
        <v>50000</v>
      </c>
    </row>
    <row r="68" spans="1:12">
      <c r="A68" s="38" t="s">
        <v>226</v>
      </c>
      <c r="B68" s="39" t="s">
        <v>150</v>
      </c>
      <c r="C68" s="85" t="s">
        <v>228</v>
      </c>
      <c r="D68" s="86"/>
      <c r="E68" s="36">
        <v>50000</v>
      </c>
      <c r="F68" s="36">
        <v>50000</v>
      </c>
      <c r="G68" s="36" t="s">
        <v>42</v>
      </c>
      <c r="H68" s="36" t="s">
        <v>42</v>
      </c>
      <c r="I68" s="36" t="s">
        <v>42</v>
      </c>
      <c r="J68" s="36" t="str">
        <f t="shared" si="1"/>
        <v>-</v>
      </c>
      <c r="K68" s="36">
        <v>50000</v>
      </c>
      <c r="L68" s="36">
        <v>50000</v>
      </c>
    </row>
    <row r="69" spans="1:12" ht="39.75" customHeight="1">
      <c r="A69" s="40" t="s">
        <v>156</v>
      </c>
      <c r="B69" s="41" t="s">
        <v>150</v>
      </c>
      <c r="C69" s="70" t="s">
        <v>229</v>
      </c>
      <c r="D69" s="71"/>
      <c r="E69" s="37">
        <v>50000</v>
      </c>
      <c r="F69" s="37">
        <v>50000</v>
      </c>
      <c r="G69" s="37" t="s">
        <v>42</v>
      </c>
      <c r="H69" s="37" t="s">
        <v>42</v>
      </c>
      <c r="I69" s="37" t="s">
        <v>42</v>
      </c>
      <c r="J69" s="37" t="str">
        <f t="shared" si="1"/>
        <v>-</v>
      </c>
      <c r="K69" s="37">
        <v>50000</v>
      </c>
      <c r="L69" s="37">
        <v>50000</v>
      </c>
    </row>
    <row r="70" spans="1:12">
      <c r="A70" s="38" t="s">
        <v>230</v>
      </c>
      <c r="B70" s="39" t="s">
        <v>150</v>
      </c>
      <c r="C70" s="85" t="s">
        <v>231</v>
      </c>
      <c r="D70" s="86"/>
      <c r="E70" s="36">
        <v>332700</v>
      </c>
      <c r="F70" s="36">
        <v>332700</v>
      </c>
      <c r="G70" s="36">
        <f>G74+G71</f>
        <v>46150.91</v>
      </c>
      <c r="H70" s="36" t="s">
        <v>42</v>
      </c>
      <c r="I70" s="36" t="s">
        <v>42</v>
      </c>
      <c r="J70" s="36">
        <f t="shared" si="1"/>
        <v>46150.91</v>
      </c>
      <c r="K70" s="36">
        <f>E70-J70</f>
        <v>286549.08999999997</v>
      </c>
      <c r="L70" s="36">
        <f>F70-J70</f>
        <v>286549.08999999997</v>
      </c>
    </row>
    <row r="71" spans="1:12">
      <c r="A71" s="38" t="s">
        <v>230</v>
      </c>
      <c r="B71" s="39" t="s">
        <v>150</v>
      </c>
      <c r="C71" s="85" t="s">
        <v>232</v>
      </c>
      <c r="D71" s="86"/>
      <c r="E71" s="36">
        <v>103100</v>
      </c>
      <c r="F71" s="36">
        <v>103100</v>
      </c>
      <c r="G71" s="36">
        <f>G72</f>
        <v>4076.15</v>
      </c>
      <c r="H71" s="36" t="s">
        <v>42</v>
      </c>
      <c r="I71" s="36" t="s">
        <v>42</v>
      </c>
      <c r="J71" s="36">
        <f t="shared" si="1"/>
        <v>4076.15</v>
      </c>
      <c r="K71" s="36">
        <f>E71-J71</f>
        <v>99023.85</v>
      </c>
      <c r="L71" s="36">
        <f>F71-J71</f>
        <v>99023.85</v>
      </c>
    </row>
    <row r="72" spans="1:12" ht="41.25" customHeight="1">
      <c r="A72" s="40" t="s">
        <v>156</v>
      </c>
      <c r="B72" s="41" t="s">
        <v>150</v>
      </c>
      <c r="C72" s="70" t="s">
        <v>233</v>
      </c>
      <c r="D72" s="71"/>
      <c r="E72" s="37">
        <v>101800</v>
      </c>
      <c r="F72" s="37">
        <v>101800</v>
      </c>
      <c r="G72" s="37">
        <v>4076.15</v>
      </c>
      <c r="H72" s="37" t="s">
        <v>42</v>
      </c>
      <c r="I72" s="37" t="s">
        <v>42</v>
      </c>
      <c r="J72" s="37">
        <f t="shared" si="1"/>
        <v>4076.15</v>
      </c>
      <c r="K72" s="37">
        <f>E72-J72</f>
        <v>97723.85</v>
      </c>
      <c r="L72" s="37">
        <f>F72-J72</f>
        <v>97723.85</v>
      </c>
    </row>
    <row r="73" spans="1:12">
      <c r="A73" s="40" t="s">
        <v>197</v>
      </c>
      <c r="B73" s="41" t="s">
        <v>150</v>
      </c>
      <c r="C73" s="70" t="s">
        <v>234</v>
      </c>
      <c r="D73" s="71"/>
      <c r="E73" s="37">
        <v>1300</v>
      </c>
      <c r="F73" s="37">
        <v>1300</v>
      </c>
      <c r="G73" s="37" t="s">
        <v>42</v>
      </c>
      <c r="H73" s="37" t="s">
        <v>42</v>
      </c>
      <c r="I73" s="37" t="s">
        <v>42</v>
      </c>
      <c r="J73" s="37" t="str">
        <f t="shared" si="1"/>
        <v>-</v>
      </c>
      <c r="K73" s="37">
        <v>1300</v>
      </c>
      <c r="L73" s="37">
        <v>1300</v>
      </c>
    </row>
    <row r="74" spans="1:12">
      <c r="A74" s="38" t="s">
        <v>230</v>
      </c>
      <c r="B74" s="39" t="s">
        <v>150</v>
      </c>
      <c r="C74" s="85" t="s">
        <v>235</v>
      </c>
      <c r="D74" s="86"/>
      <c r="E74" s="36">
        <v>212400</v>
      </c>
      <c r="F74" s="36">
        <v>212400</v>
      </c>
      <c r="G74" s="36">
        <f>G76</f>
        <v>42074.76</v>
      </c>
      <c r="H74" s="36" t="s">
        <v>42</v>
      </c>
      <c r="I74" s="36" t="s">
        <v>42</v>
      </c>
      <c r="J74" s="36">
        <f t="shared" si="1"/>
        <v>42074.76</v>
      </c>
      <c r="K74" s="36">
        <f>E74-J74</f>
        <v>170325.24</v>
      </c>
      <c r="L74" s="36">
        <f>F74-J74</f>
        <v>170325.24</v>
      </c>
    </row>
    <row r="75" spans="1:12" ht="39.75" customHeight="1">
      <c r="A75" s="40" t="s">
        <v>156</v>
      </c>
      <c r="B75" s="41" t="s">
        <v>150</v>
      </c>
      <c r="C75" s="70" t="s">
        <v>236</v>
      </c>
      <c r="D75" s="71"/>
      <c r="E75" s="37">
        <v>20000</v>
      </c>
      <c r="F75" s="37">
        <v>20000</v>
      </c>
      <c r="G75" s="37" t="s">
        <v>42</v>
      </c>
      <c r="H75" s="37" t="s">
        <v>42</v>
      </c>
      <c r="I75" s="37" t="s">
        <v>42</v>
      </c>
      <c r="J75" s="37" t="str">
        <f t="shared" si="1"/>
        <v>-</v>
      </c>
      <c r="K75" s="37">
        <v>20000</v>
      </c>
      <c r="L75" s="37">
        <v>20000</v>
      </c>
    </row>
    <row r="76" spans="1:12">
      <c r="A76" s="40" t="s">
        <v>169</v>
      </c>
      <c r="B76" s="41" t="s">
        <v>150</v>
      </c>
      <c r="C76" s="70" t="s">
        <v>237</v>
      </c>
      <c r="D76" s="71"/>
      <c r="E76" s="37">
        <v>192400</v>
      </c>
      <c r="F76" s="37">
        <v>192400</v>
      </c>
      <c r="G76" s="37">
        <v>42074.76</v>
      </c>
      <c r="H76" s="37" t="s">
        <v>42</v>
      </c>
      <c r="I76" s="37" t="s">
        <v>42</v>
      </c>
      <c r="J76" s="37">
        <f t="shared" si="1"/>
        <v>42074.76</v>
      </c>
      <c r="K76" s="37">
        <f>E76-J76</f>
        <v>150325.24</v>
      </c>
      <c r="L76" s="37">
        <f>F76-J76</f>
        <v>150325.24</v>
      </c>
    </row>
    <row r="77" spans="1:12">
      <c r="A77" s="38" t="s">
        <v>230</v>
      </c>
      <c r="B77" s="39" t="s">
        <v>150</v>
      </c>
      <c r="C77" s="85" t="s">
        <v>238</v>
      </c>
      <c r="D77" s="86"/>
      <c r="E77" s="36">
        <v>16000</v>
      </c>
      <c r="F77" s="36">
        <v>16000</v>
      </c>
      <c r="G77" s="36" t="s">
        <v>42</v>
      </c>
      <c r="H77" s="36" t="s">
        <v>42</v>
      </c>
      <c r="I77" s="36" t="s">
        <v>42</v>
      </c>
      <c r="J77" s="36" t="str">
        <f t="shared" si="1"/>
        <v>-</v>
      </c>
      <c r="K77" s="36">
        <v>16000</v>
      </c>
      <c r="L77" s="36">
        <v>16000</v>
      </c>
    </row>
    <row r="78" spans="1:12" ht="44.25" customHeight="1">
      <c r="A78" s="40" t="s">
        <v>156</v>
      </c>
      <c r="B78" s="41" t="s">
        <v>150</v>
      </c>
      <c r="C78" s="70" t="s">
        <v>239</v>
      </c>
      <c r="D78" s="71"/>
      <c r="E78" s="37">
        <v>16000</v>
      </c>
      <c r="F78" s="37">
        <v>16000</v>
      </c>
      <c r="G78" s="37" t="s">
        <v>42</v>
      </c>
      <c r="H78" s="37" t="s">
        <v>42</v>
      </c>
      <c r="I78" s="37" t="s">
        <v>42</v>
      </c>
      <c r="J78" s="37" t="str">
        <f t="shared" si="1"/>
        <v>-</v>
      </c>
      <c r="K78" s="37">
        <v>16000</v>
      </c>
      <c r="L78" s="37">
        <v>16000</v>
      </c>
    </row>
    <row r="79" spans="1:12">
      <c r="A79" s="38" t="s">
        <v>230</v>
      </c>
      <c r="B79" s="39" t="s">
        <v>150</v>
      </c>
      <c r="C79" s="85" t="s">
        <v>240</v>
      </c>
      <c r="D79" s="86"/>
      <c r="E79" s="36">
        <v>1200</v>
      </c>
      <c r="F79" s="36">
        <v>1200</v>
      </c>
      <c r="G79" s="36" t="s">
        <v>42</v>
      </c>
      <c r="H79" s="36" t="s">
        <v>42</v>
      </c>
      <c r="I79" s="36" t="s">
        <v>42</v>
      </c>
      <c r="J79" s="36" t="str">
        <f t="shared" ref="J79:J107" si="4">IF(IF(G79="-",0,G79)+IF(H79="-",0,H79)+IF(I79="-",0,I79)=0,"-",IF(G79="-",0,G79)+IF(H79="-",0,H79)+IF(I79="-",0,I79))</f>
        <v>-</v>
      </c>
      <c r="K79" s="36">
        <v>1200</v>
      </c>
      <c r="L79" s="36">
        <v>1200</v>
      </c>
    </row>
    <row r="80" spans="1:12" ht="44.25" customHeight="1">
      <c r="A80" s="40" t="s">
        <v>156</v>
      </c>
      <c r="B80" s="41" t="s">
        <v>150</v>
      </c>
      <c r="C80" s="70" t="s">
        <v>241</v>
      </c>
      <c r="D80" s="71"/>
      <c r="E80" s="37">
        <v>1200</v>
      </c>
      <c r="F80" s="37">
        <v>1200</v>
      </c>
      <c r="G80" s="37" t="s">
        <v>42</v>
      </c>
      <c r="H80" s="37" t="s">
        <v>42</v>
      </c>
      <c r="I80" s="37" t="s">
        <v>42</v>
      </c>
      <c r="J80" s="37" t="str">
        <f t="shared" si="4"/>
        <v>-</v>
      </c>
      <c r="K80" s="37">
        <v>1200</v>
      </c>
      <c r="L80" s="37">
        <v>1200</v>
      </c>
    </row>
    <row r="81" spans="1:12" ht="28.5" customHeight="1">
      <c r="A81" s="38" t="s">
        <v>242</v>
      </c>
      <c r="B81" s="39" t="s">
        <v>150</v>
      </c>
      <c r="C81" s="85" t="s">
        <v>243</v>
      </c>
      <c r="D81" s="86"/>
      <c r="E81" s="36">
        <v>3000</v>
      </c>
      <c r="F81" s="36">
        <v>3000</v>
      </c>
      <c r="G81" s="36">
        <f>G82</f>
        <v>3000</v>
      </c>
      <c r="H81" s="36" t="s">
        <v>42</v>
      </c>
      <c r="I81" s="36" t="s">
        <v>42</v>
      </c>
      <c r="J81" s="36">
        <f t="shared" si="4"/>
        <v>3000</v>
      </c>
      <c r="K81" s="36">
        <f>E81-J81</f>
        <v>0</v>
      </c>
      <c r="L81" s="36">
        <f>F81-J81</f>
        <v>0</v>
      </c>
    </row>
    <row r="82" spans="1:12" ht="30" customHeight="1">
      <c r="A82" s="38" t="s">
        <v>242</v>
      </c>
      <c r="B82" s="39" t="s">
        <v>150</v>
      </c>
      <c r="C82" s="85" t="s">
        <v>244</v>
      </c>
      <c r="D82" s="86"/>
      <c r="E82" s="36">
        <v>3000</v>
      </c>
      <c r="F82" s="36">
        <v>3000</v>
      </c>
      <c r="G82" s="36">
        <f>G83</f>
        <v>3000</v>
      </c>
      <c r="H82" s="36" t="s">
        <v>42</v>
      </c>
      <c r="I82" s="36" t="s">
        <v>42</v>
      </c>
      <c r="J82" s="36">
        <f t="shared" si="4"/>
        <v>3000</v>
      </c>
      <c r="K82" s="36">
        <f>E82-J82</f>
        <v>0</v>
      </c>
      <c r="L82" s="36">
        <f>F82-J82</f>
        <v>0</v>
      </c>
    </row>
    <row r="83" spans="1:12" ht="39.75" customHeight="1">
      <c r="A83" s="40" t="s">
        <v>156</v>
      </c>
      <c r="B83" s="41" t="s">
        <v>150</v>
      </c>
      <c r="C83" s="70" t="s">
        <v>245</v>
      </c>
      <c r="D83" s="71"/>
      <c r="E83" s="37">
        <v>3000</v>
      </c>
      <c r="F83" s="37">
        <v>3000</v>
      </c>
      <c r="G83" s="37">
        <v>3000</v>
      </c>
      <c r="H83" s="37" t="s">
        <v>42</v>
      </c>
      <c r="I83" s="37" t="s">
        <v>42</v>
      </c>
      <c r="J83" s="37">
        <f t="shared" si="4"/>
        <v>3000</v>
      </c>
      <c r="K83" s="37">
        <f>E83-J83</f>
        <v>0</v>
      </c>
      <c r="L83" s="37">
        <f>F83-J83</f>
        <v>0</v>
      </c>
    </row>
    <row r="84" spans="1:12">
      <c r="A84" s="38" t="s">
        <v>246</v>
      </c>
      <c r="B84" s="39" t="s">
        <v>150</v>
      </c>
      <c r="C84" s="85" t="s">
        <v>247</v>
      </c>
      <c r="D84" s="86"/>
      <c r="E84" s="36">
        <v>12000</v>
      </c>
      <c r="F84" s="36">
        <v>12000</v>
      </c>
      <c r="G84" s="36" t="s">
        <v>42</v>
      </c>
      <c r="H84" s="36" t="s">
        <v>42</v>
      </c>
      <c r="I84" s="36" t="s">
        <v>42</v>
      </c>
      <c r="J84" s="36" t="str">
        <f t="shared" si="4"/>
        <v>-</v>
      </c>
      <c r="K84" s="36">
        <v>12000</v>
      </c>
      <c r="L84" s="36">
        <v>12000</v>
      </c>
    </row>
    <row r="85" spans="1:12" ht="24.6" customHeight="1">
      <c r="A85" s="38" t="s">
        <v>248</v>
      </c>
      <c r="B85" s="39" t="s">
        <v>150</v>
      </c>
      <c r="C85" s="85" t="s">
        <v>249</v>
      </c>
      <c r="D85" s="86"/>
      <c r="E85" s="36">
        <v>10000</v>
      </c>
      <c r="F85" s="36">
        <v>10000</v>
      </c>
      <c r="G85" s="36" t="s">
        <v>42</v>
      </c>
      <c r="H85" s="36" t="s">
        <v>42</v>
      </c>
      <c r="I85" s="36" t="s">
        <v>42</v>
      </c>
      <c r="J85" s="36" t="str">
        <f t="shared" si="4"/>
        <v>-</v>
      </c>
      <c r="K85" s="36">
        <v>10000</v>
      </c>
      <c r="L85" s="36">
        <v>10000</v>
      </c>
    </row>
    <row r="86" spans="1:12" ht="29.25" customHeight="1">
      <c r="A86" s="38" t="s">
        <v>248</v>
      </c>
      <c r="B86" s="39" t="s">
        <v>150</v>
      </c>
      <c r="C86" s="85" t="s">
        <v>250</v>
      </c>
      <c r="D86" s="86"/>
      <c r="E86" s="36">
        <v>10000</v>
      </c>
      <c r="F86" s="36">
        <v>10000</v>
      </c>
      <c r="G86" s="36" t="s">
        <v>42</v>
      </c>
      <c r="H86" s="36" t="s">
        <v>42</v>
      </c>
      <c r="I86" s="36" t="s">
        <v>42</v>
      </c>
      <c r="J86" s="36" t="str">
        <f t="shared" si="4"/>
        <v>-</v>
      </c>
      <c r="K86" s="36">
        <v>10000</v>
      </c>
      <c r="L86" s="36">
        <v>10000</v>
      </c>
    </row>
    <row r="87" spans="1:12" ht="41.25" customHeight="1">
      <c r="A87" s="40" t="s">
        <v>156</v>
      </c>
      <c r="B87" s="41" t="s">
        <v>150</v>
      </c>
      <c r="C87" s="70" t="s">
        <v>251</v>
      </c>
      <c r="D87" s="71"/>
      <c r="E87" s="37">
        <v>10000</v>
      </c>
      <c r="F87" s="37">
        <v>10000</v>
      </c>
      <c r="G87" s="37" t="s">
        <v>42</v>
      </c>
      <c r="H87" s="37" t="s">
        <v>42</v>
      </c>
      <c r="I87" s="37" t="s">
        <v>42</v>
      </c>
      <c r="J87" s="37" t="str">
        <f t="shared" si="4"/>
        <v>-</v>
      </c>
      <c r="K87" s="37">
        <v>10000</v>
      </c>
      <c r="L87" s="37">
        <v>10000</v>
      </c>
    </row>
    <row r="88" spans="1:12">
      <c r="A88" s="38" t="s">
        <v>252</v>
      </c>
      <c r="B88" s="39" t="s">
        <v>150</v>
      </c>
      <c r="C88" s="85" t="s">
        <v>253</v>
      </c>
      <c r="D88" s="86"/>
      <c r="E88" s="36">
        <v>2000</v>
      </c>
      <c r="F88" s="36">
        <v>2000</v>
      </c>
      <c r="G88" s="36" t="s">
        <v>42</v>
      </c>
      <c r="H88" s="36" t="s">
        <v>42</v>
      </c>
      <c r="I88" s="36" t="s">
        <v>42</v>
      </c>
      <c r="J88" s="36" t="str">
        <f t="shared" si="4"/>
        <v>-</v>
      </c>
      <c r="K88" s="36">
        <v>2000</v>
      </c>
      <c r="L88" s="36">
        <v>2000</v>
      </c>
    </row>
    <row r="89" spans="1:12">
      <c r="A89" s="38" t="s">
        <v>252</v>
      </c>
      <c r="B89" s="39" t="s">
        <v>150</v>
      </c>
      <c r="C89" s="85" t="s">
        <v>254</v>
      </c>
      <c r="D89" s="86"/>
      <c r="E89" s="36">
        <v>2000</v>
      </c>
      <c r="F89" s="36">
        <v>2000</v>
      </c>
      <c r="G89" s="36" t="s">
        <v>42</v>
      </c>
      <c r="H89" s="36" t="s">
        <v>42</v>
      </c>
      <c r="I89" s="36" t="s">
        <v>42</v>
      </c>
      <c r="J89" s="36" t="str">
        <f t="shared" si="4"/>
        <v>-</v>
      </c>
      <c r="K89" s="36">
        <v>2000</v>
      </c>
      <c r="L89" s="36">
        <v>2000</v>
      </c>
    </row>
    <row r="90" spans="1:12" ht="41.25" customHeight="1">
      <c r="A90" s="40" t="s">
        <v>156</v>
      </c>
      <c r="B90" s="41" t="s">
        <v>150</v>
      </c>
      <c r="C90" s="70" t="s">
        <v>255</v>
      </c>
      <c r="D90" s="71"/>
      <c r="E90" s="37">
        <v>2000</v>
      </c>
      <c r="F90" s="37">
        <v>2000</v>
      </c>
      <c r="G90" s="37" t="s">
        <v>42</v>
      </c>
      <c r="H90" s="37" t="s">
        <v>42</v>
      </c>
      <c r="I90" s="37" t="s">
        <v>42</v>
      </c>
      <c r="J90" s="37" t="str">
        <f t="shared" si="4"/>
        <v>-</v>
      </c>
      <c r="K90" s="37">
        <v>2000</v>
      </c>
      <c r="L90" s="37">
        <v>2000</v>
      </c>
    </row>
    <row r="91" spans="1:12">
      <c r="A91" s="38" t="s">
        <v>256</v>
      </c>
      <c r="B91" s="39" t="s">
        <v>150</v>
      </c>
      <c r="C91" s="85" t="s">
        <v>257</v>
      </c>
      <c r="D91" s="86"/>
      <c r="E91" s="36">
        <v>1587300</v>
      </c>
      <c r="F91" s="36">
        <v>1587300</v>
      </c>
      <c r="G91" s="36">
        <f>G92</f>
        <v>192900</v>
      </c>
      <c r="H91" s="36" t="s">
        <v>42</v>
      </c>
      <c r="I91" s="36" t="s">
        <v>42</v>
      </c>
      <c r="J91" s="36">
        <f t="shared" si="4"/>
        <v>192900</v>
      </c>
      <c r="K91" s="36">
        <f>E91-J91</f>
        <v>1394400</v>
      </c>
      <c r="L91" s="36">
        <f>F91-J91</f>
        <v>1394400</v>
      </c>
    </row>
    <row r="92" spans="1:12">
      <c r="A92" s="38" t="s">
        <v>258</v>
      </c>
      <c r="B92" s="39" t="s">
        <v>150</v>
      </c>
      <c r="C92" s="85" t="s">
        <v>259</v>
      </c>
      <c r="D92" s="86"/>
      <c r="E92" s="36">
        <v>1587300</v>
      </c>
      <c r="F92" s="36">
        <v>1587300</v>
      </c>
      <c r="G92" s="36">
        <f>G93</f>
        <v>192900</v>
      </c>
      <c r="H92" s="36" t="s">
        <v>42</v>
      </c>
      <c r="I92" s="36" t="s">
        <v>42</v>
      </c>
      <c r="J92" s="36">
        <f t="shared" si="4"/>
        <v>192900</v>
      </c>
      <c r="K92" s="36">
        <f>E92-J92</f>
        <v>1394400</v>
      </c>
      <c r="L92" s="36">
        <f>F92-J92</f>
        <v>1394400</v>
      </c>
    </row>
    <row r="93" spans="1:12">
      <c r="A93" s="38" t="s">
        <v>258</v>
      </c>
      <c r="B93" s="39" t="s">
        <v>150</v>
      </c>
      <c r="C93" s="85" t="s">
        <v>260</v>
      </c>
      <c r="D93" s="86"/>
      <c r="E93" s="36">
        <v>1074900</v>
      </c>
      <c r="F93" s="36">
        <v>1074900</v>
      </c>
      <c r="G93" s="36">
        <f>G94</f>
        <v>192900</v>
      </c>
      <c r="H93" s="36" t="s">
        <v>42</v>
      </c>
      <c r="I93" s="36" t="s">
        <v>42</v>
      </c>
      <c r="J93" s="36">
        <f t="shared" si="4"/>
        <v>192900</v>
      </c>
      <c r="K93" s="36">
        <f>E93-J93</f>
        <v>882000</v>
      </c>
      <c r="L93" s="36">
        <f>F93-J93</f>
        <v>882000</v>
      </c>
    </row>
    <row r="94" spans="1:12" ht="58.5" customHeight="1">
      <c r="A94" s="40" t="s">
        <v>261</v>
      </c>
      <c r="B94" s="41" t="s">
        <v>150</v>
      </c>
      <c r="C94" s="70" t="s">
        <v>262</v>
      </c>
      <c r="D94" s="71"/>
      <c r="E94" s="37">
        <v>1074900</v>
      </c>
      <c r="F94" s="37">
        <v>1074900</v>
      </c>
      <c r="G94" s="37">
        <v>192900</v>
      </c>
      <c r="H94" s="37" t="s">
        <v>42</v>
      </c>
      <c r="I94" s="37" t="s">
        <v>42</v>
      </c>
      <c r="J94" s="37">
        <f t="shared" si="4"/>
        <v>192900</v>
      </c>
      <c r="K94" s="37">
        <f>E94-J94</f>
        <v>882000</v>
      </c>
      <c r="L94" s="37">
        <f>F94-J94</f>
        <v>882000</v>
      </c>
    </row>
    <row r="95" spans="1:12">
      <c r="A95" s="38" t="s">
        <v>258</v>
      </c>
      <c r="B95" s="39" t="s">
        <v>150</v>
      </c>
      <c r="C95" s="85" t="s">
        <v>263</v>
      </c>
      <c r="D95" s="86"/>
      <c r="E95" s="36">
        <v>12500</v>
      </c>
      <c r="F95" s="36">
        <v>12500</v>
      </c>
      <c r="G95" s="36" t="s">
        <v>42</v>
      </c>
      <c r="H95" s="36" t="s">
        <v>42</v>
      </c>
      <c r="I95" s="36" t="s">
        <v>42</v>
      </c>
      <c r="J95" s="36" t="str">
        <f t="shared" si="4"/>
        <v>-</v>
      </c>
      <c r="K95" s="36">
        <v>12500</v>
      </c>
      <c r="L95" s="36">
        <v>12500</v>
      </c>
    </row>
    <row r="96" spans="1:12" ht="36.950000000000003" customHeight="1">
      <c r="A96" s="40" t="s">
        <v>156</v>
      </c>
      <c r="B96" s="41" t="s">
        <v>150</v>
      </c>
      <c r="C96" s="70" t="s">
        <v>264</v>
      </c>
      <c r="D96" s="71"/>
      <c r="E96" s="37">
        <v>12500</v>
      </c>
      <c r="F96" s="37">
        <v>12500</v>
      </c>
      <c r="G96" s="37" t="s">
        <v>42</v>
      </c>
      <c r="H96" s="37" t="s">
        <v>42</v>
      </c>
      <c r="I96" s="37" t="s">
        <v>42</v>
      </c>
      <c r="J96" s="37" t="str">
        <f t="shared" si="4"/>
        <v>-</v>
      </c>
      <c r="K96" s="37">
        <v>12500</v>
      </c>
      <c r="L96" s="37">
        <v>12500</v>
      </c>
    </row>
    <row r="97" spans="1:12">
      <c r="A97" s="38" t="s">
        <v>258</v>
      </c>
      <c r="B97" s="39" t="s">
        <v>150</v>
      </c>
      <c r="C97" s="85" t="s">
        <v>265</v>
      </c>
      <c r="D97" s="86"/>
      <c r="E97" s="36">
        <v>499900</v>
      </c>
      <c r="F97" s="36">
        <v>499900</v>
      </c>
      <c r="G97" s="36" t="s">
        <v>42</v>
      </c>
      <c r="H97" s="36" t="s">
        <v>42</v>
      </c>
      <c r="I97" s="36" t="s">
        <v>42</v>
      </c>
      <c r="J97" s="36" t="str">
        <f t="shared" si="4"/>
        <v>-</v>
      </c>
      <c r="K97" s="36">
        <v>499900</v>
      </c>
      <c r="L97" s="36">
        <v>499900</v>
      </c>
    </row>
    <row r="98" spans="1:12" ht="45.75" customHeight="1">
      <c r="A98" s="40" t="s">
        <v>156</v>
      </c>
      <c r="B98" s="41" t="s">
        <v>150</v>
      </c>
      <c r="C98" s="70" t="s">
        <v>266</v>
      </c>
      <c r="D98" s="71"/>
      <c r="E98" s="37">
        <v>499900</v>
      </c>
      <c r="F98" s="37">
        <v>499900</v>
      </c>
      <c r="G98" s="37" t="s">
        <v>42</v>
      </c>
      <c r="H98" s="37" t="s">
        <v>42</v>
      </c>
      <c r="I98" s="37" t="s">
        <v>42</v>
      </c>
      <c r="J98" s="37" t="str">
        <f t="shared" si="4"/>
        <v>-</v>
      </c>
      <c r="K98" s="37">
        <v>499900</v>
      </c>
      <c r="L98" s="37">
        <v>499900</v>
      </c>
    </row>
    <row r="99" spans="1:12">
      <c r="A99" s="38" t="s">
        <v>267</v>
      </c>
      <c r="B99" s="39" t="s">
        <v>150</v>
      </c>
      <c r="C99" s="85" t="s">
        <v>268</v>
      </c>
      <c r="D99" s="86"/>
      <c r="E99" s="36">
        <v>71000</v>
      </c>
      <c r="F99" s="36">
        <v>71000</v>
      </c>
      <c r="G99" s="36">
        <f>G100</f>
        <v>12088.96</v>
      </c>
      <c r="H99" s="36" t="s">
        <v>42</v>
      </c>
      <c r="I99" s="36" t="s">
        <v>42</v>
      </c>
      <c r="J99" s="36">
        <f t="shared" si="4"/>
        <v>12088.96</v>
      </c>
      <c r="K99" s="36">
        <f>E99-J99</f>
        <v>58911.040000000001</v>
      </c>
      <c r="L99" s="36">
        <f>F99-J99</f>
        <v>58911.040000000001</v>
      </c>
    </row>
    <row r="100" spans="1:12">
      <c r="A100" s="38" t="s">
        <v>269</v>
      </c>
      <c r="B100" s="39" t="s">
        <v>150</v>
      </c>
      <c r="C100" s="85" t="s">
        <v>270</v>
      </c>
      <c r="D100" s="86"/>
      <c r="E100" s="36">
        <v>71000</v>
      </c>
      <c r="F100" s="36">
        <v>71000</v>
      </c>
      <c r="G100" s="36">
        <f>G101</f>
        <v>12088.96</v>
      </c>
      <c r="H100" s="36" t="s">
        <v>42</v>
      </c>
      <c r="I100" s="36" t="s">
        <v>42</v>
      </c>
      <c r="J100" s="36">
        <f t="shared" si="4"/>
        <v>12088.96</v>
      </c>
      <c r="K100" s="36">
        <f>E100-J100</f>
        <v>58911.040000000001</v>
      </c>
      <c r="L100" s="36">
        <f>F100-J100</f>
        <v>58911.040000000001</v>
      </c>
    </row>
    <row r="101" spans="1:12">
      <c r="A101" s="38" t="s">
        <v>269</v>
      </c>
      <c r="B101" s="39" t="s">
        <v>150</v>
      </c>
      <c r="C101" s="85" t="s">
        <v>271</v>
      </c>
      <c r="D101" s="86"/>
      <c r="E101" s="36">
        <v>71000</v>
      </c>
      <c r="F101" s="36">
        <v>71000</v>
      </c>
      <c r="G101" s="36">
        <f>G102</f>
        <v>12088.96</v>
      </c>
      <c r="H101" s="36" t="s">
        <v>42</v>
      </c>
      <c r="I101" s="36" t="s">
        <v>42</v>
      </c>
      <c r="J101" s="36">
        <f t="shared" si="4"/>
        <v>12088.96</v>
      </c>
      <c r="K101" s="36">
        <f>E101-J101</f>
        <v>58911.040000000001</v>
      </c>
      <c r="L101" s="36">
        <f>F101-J101</f>
        <v>58911.040000000001</v>
      </c>
    </row>
    <row r="102" spans="1:12" ht="44.25" customHeight="1">
      <c r="A102" s="40" t="s">
        <v>272</v>
      </c>
      <c r="B102" s="41" t="s">
        <v>150</v>
      </c>
      <c r="C102" s="70" t="s">
        <v>273</v>
      </c>
      <c r="D102" s="71"/>
      <c r="E102" s="37">
        <v>71000</v>
      </c>
      <c r="F102" s="37">
        <v>71000</v>
      </c>
      <c r="G102" s="37">
        <v>12088.96</v>
      </c>
      <c r="H102" s="37" t="s">
        <v>42</v>
      </c>
      <c r="I102" s="37" t="s">
        <v>42</v>
      </c>
      <c r="J102" s="37">
        <f t="shared" si="4"/>
        <v>12088.96</v>
      </c>
      <c r="K102" s="37">
        <f>E102-J102</f>
        <v>58911.040000000001</v>
      </c>
      <c r="L102" s="37">
        <f>F102-J102</f>
        <v>58911.040000000001</v>
      </c>
    </row>
    <row r="103" spans="1:12">
      <c r="A103" s="38" t="s">
        <v>274</v>
      </c>
      <c r="B103" s="39" t="s">
        <v>150</v>
      </c>
      <c r="C103" s="85" t="s">
        <v>275</v>
      </c>
      <c r="D103" s="86"/>
      <c r="E103" s="36">
        <v>5400</v>
      </c>
      <c r="F103" s="36">
        <v>5400</v>
      </c>
      <c r="G103" s="36" t="s">
        <v>42</v>
      </c>
      <c r="H103" s="36" t="s">
        <v>42</v>
      </c>
      <c r="I103" s="36" t="s">
        <v>42</v>
      </c>
      <c r="J103" s="36" t="str">
        <f t="shared" si="4"/>
        <v>-</v>
      </c>
      <c r="K103" s="36">
        <v>5400</v>
      </c>
      <c r="L103" s="36">
        <v>5400</v>
      </c>
    </row>
    <row r="104" spans="1:12">
      <c r="A104" s="38" t="s">
        <v>276</v>
      </c>
      <c r="B104" s="39" t="s">
        <v>150</v>
      </c>
      <c r="C104" s="85" t="s">
        <v>277</v>
      </c>
      <c r="D104" s="86"/>
      <c r="E104" s="36">
        <v>5400</v>
      </c>
      <c r="F104" s="36">
        <v>5400</v>
      </c>
      <c r="G104" s="36" t="s">
        <v>42</v>
      </c>
      <c r="H104" s="36" t="s">
        <v>42</v>
      </c>
      <c r="I104" s="36" t="s">
        <v>42</v>
      </c>
      <c r="J104" s="36" t="str">
        <f t="shared" si="4"/>
        <v>-</v>
      </c>
      <c r="K104" s="36">
        <v>5400</v>
      </c>
      <c r="L104" s="36">
        <v>5400</v>
      </c>
    </row>
    <row r="105" spans="1:12">
      <c r="A105" s="38" t="s">
        <v>276</v>
      </c>
      <c r="B105" s="39" t="s">
        <v>150</v>
      </c>
      <c r="C105" s="85" t="s">
        <v>278</v>
      </c>
      <c r="D105" s="86"/>
      <c r="E105" s="36">
        <v>5400</v>
      </c>
      <c r="F105" s="36">
        <v>5400</v>
      </c>
      <c r="G105" s="36" t="s">
        <v>42</v>
      </c>
      <c r="H105" s="36" t="s">
        <v>42</v>
      </c>
      <c r="I105" s="36" t="s">
        <v>42</v>
      </c>
      <c r="J105" s="36" t="str">
        <f t="shared" si="4"/>
        <v>-</v>
      </c>
      <c r="K105" s="36">
        <v>5400</v>
      </c>
      <c r="L105" s="36">
        <v>5400</v>
      </c>
    </row>
    <row r="106" spans="1:12" ht="45" customHeight="1">
      <c r="A106" s="40" t="s">
        <v>156</v>
      </c>
      <c r="B106" s="41" t="s">
        <v>150</v>
      </c>
      <c r="C106" s="70" t="s">
        <v>279</v>
      </c>
      <c r="D106" s="71"/>
      <c r="E106" s="37">
        <v>5400</v>
      </c>
      <c r="F106" s="37">
        <v>5400</v>
      </c>
      <c r="G106" s="37"/>
      <c r="H106" s="37" t="s">
        <v>42</v>
      </c>
      <c r="I106" s="37" t="s">
        <v>42</v>
      </c>
      <c r="J106" s="37" t="str">
        <f t="shared" si="4"/>
        <v>-</v>
      </c>
      <c r="K106" s="37">
        <v>5400</v>
      </c>
      <c r="L106" s="37">
        <v>5400</v>
      </c>
    </row>
    <row r="107" spans="1:12" ht="24.6" customHeight="1">
      <c r="A107" s="38" t="s">
        <v>280</v>
      </c>
      <c r="B107" s="39" t="s">
        <v>281</v>
      </c>
      <c r="C107" s="85" t="s">
        <v>43</v>
      </c>
      <c r="D107" s="86"/>
      <c r="E107" s="36" t="s">
        <v>43</v>
      </c>
      <c r="F107" s="36" t="s">
        <v>43</v>
      </c>
      <c r="G107" s="36">
        <v>733806.27</v>
      </c>
      <c r="H107" s="36" t="s">
        <v>42</v>
      </c>
      <c r="I107" s="36" t="s">
        <v>42</v>
      </c>
      <c r="J107" s="36">
        <f t="shared" si="4"/>
        <v>733806.27</v>
      </c>
      <c r="K107" s="36" t="s">
        <v>43</v>
      </c>
      <c r="L107" s="36" t="s">
        <v>43</v>
      </c>
    </row>
  </sheetData>
  <mergeCells count="109">
    <mergeCell ref="C103:D103"/>
    <mergeCell ref="C104:D104"/>
    <mergeCell ref="C105:D105"/>
    <mergeCell ref="C106:D106"/>
    <mergeCell ref="C107:D107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tabSelected="1" topLeftCell="A4" workbookViewId="0">
      <selection activeCell="D19" sqref="D19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8" width="15.5703125" customWidth="1"/>
    <col min="9" max="9" width="16.7109375" customWidth="1"/>
  </cols>
  <sheetData>
    <row r="1" spans="1:9" ht="9" customHeight="1">
      <c r="A1" s="99" t="s">
        <v>282</v>
      </c>
      <c r="B1" s="99"/>
      <c r="C1" s="99"/>
      <c r="D1" s="99"/>
      <c r="E1" s="99"/>
      <c r="F1" s="99"/>
      <c r="G1" s="99"/>
      <c r="H1" s="99"/>
      <c r="I1" s="99"/>
    </row>
    <row r="2" spans="1:9" ht="15.75" customHeight="1">
      <c r="A2" s="49" t="s">
        <v>283</v>
      </c>
      <c r="B2" s="49"/>
      <c r="C2" s="49"/>
      <c r="D2" s="49"/>
      <c r="E2" s="49"/>
      <c r="F2" s="49"/>
      <c r="G2" s="49"/>
      <c r="H2" s="49"/>
      <c r="I2" s="49"/>
    </row>
    <row r="3" spans="1:9" ht="9" customHeight="1">
      <c r="A3" s="29"/>
      <c r="B3" s="32"/>
      <c r="C3" s="3"/>
      <c r="D3" s="30"/>
      <c r="E3" s="30"/>
      <c r="F3" s="30"/>
      <c r="G3" s="30"/>
      <c r="H3" s="30"/>
      <c r="I3" s="3"/>
    </row>
    <row r="4" spans="1:9" ht="12.75" customHeight="1">
      <c r="A4" s="51" t="s">
        <v>24</v>
      </c>
      <c r="B4" s="54" t="s">
        <v>25</v>
      </c>
      <c r="C4" s="63" t="s">
        <v>284</v>
      </c>
      <c r="D4" s="62" t="s">
        <v>27</v>
      </c>
      <c r="E4" s="100" t="s">
        <v>28</v>
      </c>
      <c r="F4" s="101"/>
      <c r="G4" s="101"/>
      <c r="H4" s="102"/>
      <c r="I4" s="72" t="s">
        <v>29</v>
      </c>
    </row>
    <row r="5" spans="1:9" ht="12.75" customHeight="1">
      <c r="A5" s="52"/>
      <c r="B5" s="55"/>
      <c r="C5" s="65"/>
      <c r="D5" s="60"/>
      <c r="E5" s="59" t="s">
        <v>30</v>
      </c>
      <c r="F5" s="59" t="s">
        <v>31</v>
      </c>
      <c r="G5" s="59" t="s">
        <v>32</v>
      </c>
      <c r="H5" s="75" t="s">
        <v>33</v>
      </c>
      <c r="I5" s="73"/>
    </row>
    <row r="6" spans="1:9" ht="12.75" customHeight="1">
      <c r="A6" s="52"/>
      <c r="B6" s="55"/>
      <c r="C6" s="65"/>
      <c r="D6" s="60"/>
      <c r="E6" s="60"/>
      <c r="F6" s="78"/>
      <c r="G6" s="78"/>
      <c r="H6" s="76"/>
      <c r="I6" s="73"/>
    </row>
    <row r="7" spans="1:9" ht="7.5" customHeight="1">
      <c r="A7" s="52"/>
      <c r="B7" s="55"/>
      <c r="C7" s="65"/>
      <c r="D7" s="60"/>
      <c r="E7" s="60"/>
      <c r="F7" s="78"/>
      <c r="G7" s="78"/>
      <c r="H7" s="76"/>
      <c r="I7" s="73"/>
    </row>
    <row r="8" spans="1:9" ht="12.75" customHeight="1">
      <c r="A8" s="52"/>
      <c r="B8" s="55"/>
      <c r="C8" s="65"/>
      <c r="D8" s="60"/>
      <c r="E8" s="60"/>
      <c r="F8" s="78"/>
      <c r="G8" s="78"/>
      <c r="H8" s="76"/>
      <c r="I8" s="73"/>
    </row>
    <row r="9" spans="1:9" ht="1.5" customHeight="1">
      <c r="A9" s="52"/>
      <c r="B9" s="55"/>
      <c r="C9" s="65"/>
      <c r="D9" s="60"/>
      <c r="E9" s="60"/>
      <c r="F9" s="78"/>
      <c r="G9" s="78"/>
      <c r="H9" s="76"/>
      <c r="I9" s="73"/>
    </row>
    <row r="10" spans="1:9" ht="3" customHeight="1">
      <c r="A10" s="53"/>
      <c r="B10" s="56"/>
      <c r="C10" s="67"/>
      <c r="D10" s="61"/>
      <c r="E10" s="61"/>
      <c r="F10" s="79"/>
      <c r="G10" s="79"/>
      <c r="H10" s="77"/>
      <c r="I10" s="74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6.25" customHeight="1">
      <c r="A12" s="38" t="s">
        <v>285</v>
      </c>
      <c r="B12" s="39" t="s">
        <v>286</v>
      </c>
      <c r="C12" s="39" t="s">
        <v>43</v>
      </c>
      <c r="D12" s="36">
        <v>558800</v>
      </c>
      <c r="E12" s="36">
        <v>-733806.27</v>
      </c>
      <c r="F12" s="36" t="s">
        <v>42</v>
      </c>
      <c r="G12" s="36" t="s">
        <v>42</v>
      </c>
      <c r="H12" s="36">
        <f>IF(IF(OR(E12="-",E12="x"),0,E12)+IF(OR(F12="-",F12="x"),0,F12)+IF(OR(G12="-",G12="x"),0,G12)=0,"-",IF(OR(E12="-",E12="x"),0,E12)+IF(OR(F12="-",F12="x"),0,F12)+IF(OR(G12="-",G12="x"),0,G12))</f>
        <v>-733806.27</v>
      </c>
      <c r="I12" s="36" t="s">
        <v>42</v>
      </c>
    </row>
    <row r="13" spans="1:9">
      <c r="A13" s="40" t="s">
        <v>287</v>
      </c>
      <c r="B13" s="41"/>
      <c r="C13" s="41"/>
      <c r="D13" s="37"/>
      <c r="E13" s="37"/>
      <c r="F13" s="37"/>
      <c r="G13" s="37"/>
      <c r="H13" s="37"/>
      <c r="I13" s="37"/>
    </row>
    <row r="14" spans="1:9" ht="24.6" customHeight="1">
      <c r="A14" s="38" t="s">
        <v>288</v>
      </c>
      <c r="B14" s="39" t="s">
        <v>289</v>
      </c>
      <c r="C14" s="39" t="s">
        <v>43</v>
      </c>
      <c r="D14" s="36" t="s">
        <v>42</v>
      </c>
      <c r="E14" s="36" t="s">
        <v>42</v>
      </c>
      <c r="F14" s="36" t="s">
        <v>42</v>
      </c>
      <c r="G14" s="36" t="s">
        <v>42</v>
      </c>
      <c r="H14" s="36" t="str">
        <f>IF(IF(OR(E14="-",E14="x"),0,E14)+IF(OR(F14="-",F14="x"),0,F14)+IF(OR(G14="-",G14="x"),0,G14)=0,"-",IF(OR(E14="-",E14="x"),0,E14)+IF(OR(F14="-",F14="x"),0,F14)+IF(OR(G14="-",G14="x"),0,G14))</f>
        <v>-</v>
      </c>
      <c r="I14" s="36" t="s">
        <v>42</v>
      </c>
    </row>
    <row r="15" spans="1:9">
      <c r="A15" s="40" t="s">
        <v>290</v>
      </c>
      <c r="B15" s="41"/>
      <c r="C15" s="41"/>
      <c r="D15" s="37"/>
      <c r="E15" s="37"/>
      <c r="F15" s="37"/>
      <c r="G15" s="37"/>
      <c r="H15" s="37"/>
      <c r="I15" s="37"/>
    </row>
    <row r="16" spans="1:9" ht="25.5">
      <c r="A16" s="38" t="s">
        <v>291</v>
      </c>
      <c r="B16" s="39" t="s">
        <v>292</v>
      </c>
      <c r="C16" s="39" t="s">
        <v>43</v>
      </c>
      <c r="D16" s="36" t="s">
        <v>42</v>
      </c>
      <c r="E16" s="36" t="s">
        <v>42</v>
      </c>
      <c r="F16" s="36" t="s">
        <v>42</v>
      </c>
      <c r="G16" s="36" t="s">
        <v>42</v>
      </c>
      <c r="H16" s="36" t="str">
        <f>IF(IF(OR(E16="-",E16="x"),0,E16)+IF(OR(F16="-",F16="x"),0,F16)+IF(OR(G16="-",G16="x"),0,G16)=0,"-",IF(OR(E16="-",E16="x"),0,E16)+IF(OR(F16="-",F16="x"),0,F16)+IF(OR(G16="-",G16="x"),0,G16))</f>
        <v>-</v>
      </c>
      <c r="I16" s="36" t="s">
        <v>42</v>
      </c>
    </row>
    <row r="17" spans="1:9">
      <c r="A17" s="40" t="s">
        <v>290</v>
      </c>
      <c r="B17" s="41"/>
      <c r="C17" s="41"/>
      <c r="D17" s="37"/>
      <c r="E17" s="37"/>
      <c r="F17" s="37"/>
      <c r="G17" s="37"/>
      <c r="H17" s="37"/>
      <c r="I17" s="37"/>
    </row>
    <row r="18" spans="1:9" ht="14.25" customHeight="1">
      <c r="A18" s="38" t="s">
        <v>293</v>
      </c>
      <c r="B18" s="39" t="s">
        <v>294</v>
      </c>
      <c r="C18" s="39"/>
      <c r="D18" s="36">
        <v>558800</v>
      </c>
      <c r="E18" s="36" t="s">
        <v>43</v>
      </c>
      <c r="F18" s="36" t="s">
        <v>42</v>
      </c>
      <c r="G18" s="36" t="s">
        <v>42</v>
      </c>
      <c r="H18" s="36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36" t="s">
        <v>42</v>
      </c>
    </row>
    <row r="19" spans="1:9" ht="15.75" customHeight="1">
      <c r="A19" s="38" t="s">
        <v>295</v>
      </c>
      <c r="B19" s="39" t="s">
        <v>296</v>
      </c>
      <c r="C19" s="39"/>
      <c r="D19" s="36">
        <v>-7733800</v>
      </c>
      <c r="E19" s="36" t="s">
        <v>43</v>
      </c>
      <c r="F19" s="36" t="s">
        <v>42</v>
      </c>
      <c r="G19" s="36" t="s">
        <v>42</v>
      </c>
      <c r="H19" s="36" t="str">
        <f t="shared" si="0"/>
        <v>-</v>
      </c>
      <c r="I19" s="36" t="s">
        <v>43</v>
      </c>
    </row>
    <row r="20" spans="1:9" ht="27.75" customHeight="1">
      <c r="A20" s="38" t="s">
        <v>297</v>
      </c>
      <c r="B20" s="39" t="s">
        <v>296</v>
      </c>
      <c r="C20" s="39" t="s">
        <v>298</v>
      </c>
      <c r="D20" s="36">
        <v>-7733800</v>
      </c>
      <c r="E20" s="36" t="s">
        <v>43</v>
      </c>
      <c r="F20" s="36" t="s">
        <v>42</v>
      </c>
      <c r="G20" s="36" t="s">
        <v>42</v>
      </c>
      <c r="H20" s="36" t="str">
        <f t="shared" si="0"/>
        <v>-</v>
      </c>
      <c r="I20" s="36" t="s">
        <v>43</v>
      </c>
    </row>
    <row r="21" spans="1:9" ht="29.25" customHeight="1">
      <c r="A21" s="40" t="s">
        <v>299</v>
      </c>
      <c r="B21" s="41" t="s">
        <v>296</v>
      </c>
      <c r="C21" s="41" t="s">
        <v>300</v>
      </c>
      <c r="D21" s="37">
        <v>-7733800</v>
      </c>
      <c r="E21" s="37" t="s">
        <v>43</v>
      </c>
      <c r="F21" s="37" t="s">
        <v>42</v>
      </c>
      <c r="G21" s="37" t="s">
        <v>42</v>
      </c>
      <c r="H21" s="37" t="str">
        <f t="shared" si="0"/>
        <v>-</v>
      </c>
      <c r="I21" s="37" t="s">
        <v>43</v>
      </c>
    </row>
    <row r="22" spans="1:9" ht="17.25" customHeight="1">
      <c r="A22" s="38" t="s">
        <v>301</v>
      </c>
      <c r="B22" s="39" t="s">
        <v>302</v>
      </c>
      <c r="C22" s="39"/>
      <c r="D22" s="36">
        <v>8292600</v>
      </c>
      <c r="E22" s="36" t="s">
        <v>43</v>
      </c>
      <c r="F22" s="36" t="s">
        <v>42</v>
      </c>
      <c r="G22" s="36" t="s">
        <v>42</v>
      </c>
      <c r="H22" s="36" t="str">
        <f t="shared" si="0"/>
        <v>-</v>
      </c>
      <c r="I22" s="36" t="s">
        <v>43</v>
      </c>
    </row>
    <row r="23" spans="1:9" ht="25.5" customHeight="1">
      <c r="A23" s="38" t="s">
        <v>297</v>
      </c>
      <c r="B23" s="39" t="s">
        <v>302</v>
      </c>
      <c r="C23" s="39" t="s">
        <v>298</v>
      </c>
      <c r="D23" s="36">
        <v>8292600</v>
      </c>
      <c r="E23" s="36" t="s">
        <v>43</v>
      </c>
      <c r="F23" s="36" t="s">
        <v>42</v>
      </c>
      <c r="G23" s="36" t="s">
        <v>42</v>
      </c>
      <c r="H23" s="36" t="str">
        <f t="shared" si="0"/>
        <v>-</v>
      </c>
      <c r="I23" s="36" t="s">
        <v>43</v>
      </c>
    </row>
    <row r="24" spans="1:9" ht="28.5" customHeight="1">
      <c r="A24" s="40" t="s">
        <v>303</v>
      </c>
      <c r="B24" s="41" t="s">
        <v>302</v>
      </c>
      <c r="C24" s="41" t="s">
        <v>304</v>
      </c>
      <c r="D24" s="37">
        <v>8292600</v>
      </c>
      <c r="E24" s="37" t="s">
        <v>43</v>
      </c>
      <c r="F24" s="37" t="s">
        <v>42</v>
      </c>
      <c r="G24" s="37" t="s">
        <v>42</v>
      </c>
      <c r="H24" s="37" t="str">
        <f t="shared" si="0"/>
        <v>-</v>
      </c>
      <c r="I24" s="37" t="s">
        <v>43</v>
      </c>
    </row>
    <row r="25" spans="1:9" ht="16.5" customHeight="1">
      <c r="A25" s="38" t="s">
        <v>305</v>
      </c>
      <c r="B25" s="39" t="s">
        <v>306</v>
      </c>
      <c r="C25" s="39" t="s">
        <v>43</v>
      </c>
      <c r="D25" s="36" t="s">
        <v>43</v>
      </c>
      <c r="E25" s="36">
        <f>E12</f>
        <v>-733806.27</v>
      </c>
      <c r="F25" s="36" t="s">
        <v>42</v>
      </c>
      <c r="G25" s="36" t="s">
        <v>42</v>
      </c>
      <c r="H25" s="36">
        <f t="shared" si="0"/>
        <v>-733806.27</v>
      </c>
      <c r="I25" s="36" t="s">
        <v>43</v>
      </c>
    </row>
    <row r="26" spans="1:9" ht="38.25" customHeight="1">
      <c r="A26" s="40" t="s">
        <v>307</v>
      </c>
      <c r="B26" s="41" t="s">
        <v>308</v>
      </c>
      <c r="C26" s="41" t="s">
        <v>43</v>
      </c>
      <c r="D26" s="37" t="s">
        <v>43</v>
      </c>
      <c r="E26" s="37">
        <f>FIO</f>
        <v>-733806.27</v>
      </c>
      <c r="F26" s="37" t="s">
        <v>42</v>
      </c>
      <c r="G26" s="37" t="s">
        <v>43</v>
      </c>
      <c r="H26" s="37">
        <f t="shared" si="0"/>
        <v>-733806.27</v>
      </c>
      <c r="I26" s="37" t="s">
        <v>43</v>
      </c>
    </row>
    <row r="27" spans="1:9" ht="39.75" customHeight="1">
      <c r="A27" s="40" t="s">
        <v>309</v>
      </c>
      <c r="B27" s="41" t="s">
        <v>310</v>
      </c>
      <c r="C27" s="41" t="s">
        <v>43</v>
      </c>
      <c r="D27" s="37" t="s">
        <v>43</v>
      </c>
      <c r="E27" s="37">
        <v>-2330589.7599999998</v>
      </c>
      <c r="F27" s="37" t="s">
        <v>43</v>
      </c>
      <c r="G27" s="37" t="s">
        <v>43</v>
      </c>
      <c r="H27" s="37">
        <f t="shared" si="0"/>
        <v>-2330589.7599999998</v>
      </c>
      <c r="I27" s="37" t="s">
        <v>43</v>
      </c>
    </row>
    <row r="28" spans="1:9" ht="27" customHeight="1">
      <c r="A28" s="40" t="s">
        <v>311</v>
      </c>
      <c r="B28" s="41" t="s">
        <v>312</v>
      </c>
      <c r="C28" s="41" t="s">
        <v>43</v>
      </c>
      <c r="D28" s="37" t="s">
        <v>43</v>
      </c>
      <c r="E28" s="37">
        <v>1596783.49</v>
      </c>
      <c r="F28" s="37" t="s">
        <v>42</v>
      </c>
      <c r="G28" s="37" t="s">
        <v>43</v>
      </c>
      <c r="H28" s="37">
        <f t="shared" si="0"/>
        <v>1596783.49</v>
      </c>
      <c r="I28" s="37" t="s">
        <v>43</v>
      </c>
    </row>
    <row r="29" spans="1:9" ht="28.5" customHeight="1">
      <c r="A29" s="40" t="s">
        <v>313</v>
      </c>
      <c r="B29" s="41" t="s">
        <v>314</v>
      </c>
      <c r="C29" s="41" t="s">
        <v>43</v>
      </c>
      <c r="D29" s="37" t="s">
        <v>43</v>
      </c>
      <c r="E29" s="37" t="s">
        <v>43</v>
      </c>
      <c r="F29" s="37" t="s">
        <v>42</v>
      </c>
      <c r="G29" s="37" t="s">
        <v>42</v>
      </c>
      <c r="H29" s="37" t="str">
        <f t="shared" si="0"/>
        <v>-</v>
      </c>
      <c r="I29" s="37" t="s">
        <v>43</v>
      </c>
    </row>
    <row r="30" spans="1:9" ht="25.5" customHeight="1">
      <c r="A30" s="40" t="s">
        <v>315</v>
      </c>
      <c r="B30" s="41" t="s">
        <v>316</v>
      </c>
      <c r="C30" s="41" t="s">
        <v>43</v>
      </c>
      <c r="D30" s="37" t="s">
        <v>43</v>
      </c>
      <c r="E30" s="37" t="s">
        <v>43</v>
      </c>
      <c r="F30" s="37" t="s">
        <v>42</v>
      </c>
      <c r="G30" s="37" t="s">
        <v>42</v>
      </c>
      <c r="H30" s="37" t="str">
        <f t="shared" si="0"/>
        <v>-</v>
      </c>
      <c r="I30" s="37" t="s">
        <v>43</v>
      </c>
    </row>
    <row r="31" spans="1:9" ht="20.25" customHeight="1">
      <c r="A31" s="40" t="s">
        <v>317</v>
      </c>
      <c r="B31" s="41" t="s">
        <v>318</v>
      </c>
      <c r="C31" s="41" t="s">
        <v>43</v>
      </c>
      <c r="D31" s="37" t="s">
        <v>43</v>
      </c>
      <c r="E31" s="37" t="s">
        <v>43</v>
      </c>
      <c r="F31" s="37" t="s">
        <v>42</v>
      </c>
      <c r="G31" s="37" t="s">
        <v>42</v>
      </c>
      <c r="H31" s="37" t="str">
        <f t="shared" si="0"/>
        <v>-</v>
      </c>
      <c r="I31" s="37" t="s">
        <v>43</v>
      </c>
    </row>
    <row r="32" spans="1:9" ht="13.5" customHeight="1">
      <c r="A32" s="33"/>
      <c r="B32" s="34"/>
      <c r="C32" s="34"/>
      <c r="D32" s="35"/>
      <c r="E32" s="35"/>
      <c r="F32" s="35"/>
      <c r="G32" s="35"/>
      <c r="H32" s="35"/>
      <c r="I32" s="35"/>
    </row>
    <row r="33" spans="1:9" s="43" customFormat="1" ht="12.75" customHeight="1">
      <c r="A33" s="42" t="s">
        <v>338</v>
      </c>
      <c r="C33" s="44" t="s">
        <v>339</v>
      </c>
    </row>
    <row r="34" spans="1:9" s="43" customFormat="1" ht="3" customHeight="1"/>
    <row r="35" spans="1:9" s="43" customFormat="1" ht="26.25" customHeight="1">
      <c r="A35" s="45" t="s">
        <v>340</v>
      </c>
      <c r="B35" s="46"/>
      <c r="C35" s="46" t="s">
        <v>341</v>
      </c>
      <c r="D35" s="103"/>
      <c r="E35" s="103"/>
      <c r="F35" s="103"/>
      <c r="G35" s="103"/>
      <c r="H35" s="103"/>
      <c r="I35" s="103"/>
    </row>
    <row r="36" spans="1:9" s="43" customFormat="1" ht="27.75" customHeight="1">
      <c r="A36" s="45" t="s">
        <v>342</v>
      </c>
      <c r="D36" s="47"/>
      <c r="E36" s="47"/>
      <c r="F36" s="47"/>
      <c r="G36" s="48"/>
      <c r="H36" s="103"/>
      <c r="I36" s="103"/>
    </row>
  </sheetData>
  <mergeCells count="14">
    <mergeCell ref="D35:I35"/>
    <mergeCell ref="H36:I36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319</v>
      </c>
      <c r="B1" t="s">
        <v>35</v>
      </c>
    </row>
    <row r="2" spans="1:2">
      <c r="A2" t="s">
        <v>320</v>
      </c>
      <c r="B2" t="s">
        <v>321</v>
      </c>
    </row>
    <row r="3" spans="1:2">
      <c r="A3" t="s">
        <v>322</v>
      </c>
      <c r="B3" t="s">
        <v>323</v>
      </c>
    </row>
    <row r="4" spans="1:2">
      <c r="A4" t="s">
        <v>324</v>
      </c>
      <c r="B4" t="s">
        <v>286</v>
      </c>
    </row>
    <row r="5" spans="1:2">
      <c r="A5" t="s">
        <v>325</v>
      </c>
      <c r="B5" t="s">
        <v>326</v>
      </c>
    </row>
    <row r="6" spans="1:2">
      <c r="A6" t="s">
        <v>327</v>
      </c>
      <c r="B6" t="s">
        <v>34</v>
      </c>
    </row>
    <row r="7" spans="1:2">
      <c r="A7" t="s">
        <v>328</v>
      </c>
      <c r="B7" t="s">
        <v>45</v>
      </c>
    </row>
    <row r="8" spans="1:2">
      <c r="A8" t="s">
        <v>329</v>
      </c>
      <c r="B8" t="s">
        <v>8</v>
      </c>
    </row>
    <row r="9" spans="1:2">
      <c r="A9" t="s">
        <v>330</v>
      </c>
      <c r="B9" t="s">
        <v>331</v>
      </c>
    </row>
    <row r="10" spans="1:2">
      <c r="A10" t="s">
        <v>332</v>
      </c>
      <c r="B10" t="s">
        <v>45</v>
      </c>
    </row>
    <row r="11" spans="1:2">
      <c r="A11" t="s">
        <v>333</v>
      </c>
      <c r="B11" t="s">
        <v>334</v>
      </c>
    </row>
    <row r="12" spans="1:2">
      <c r="A12" t="s">
        <v>335</v>
      </c>
      <c r="B12" t="s">
        <v>45</v>
      </c>
    </row>
    <row r="13" spans="1:2">
      <c r="A13" t="s">
        <v>336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2021-04-01T11:35:22Z</cp:lastPrinted>
  <dcterms:created xsi:type="dcterms:W3CDTF">2021-04-01T09:07:08Z</dcterms:created>
  <dcterms:modified xsi:type="dcterms:W3CDTF">2021-05-04T11:30:54Z</dcterms:modified>
</cp:coreProperties>
</file>